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https://cheshirelmc-my.sharepoint.com/personal/jhughes_cheshirelmc_org_uk/Documents/Desktop/"/>
    </mc:Choice>
  </mc:AlternateContent>
  <xr:revisionPtr revIDLastSave="44" documentId="14_{4E333FC7-3435-4D94-93F3-3EF10754AC90}" xr6:coauthVersionLast="47" xr6:coauthVersionMax="47" xr10:uidLastSave="{047C1C7E-12E5-40FB-94C5-29AF5F256472}"/>
  <bookViews>
    <workbookView xWindow="-120" yWindow="-120" windowWidth="29040" windowHeight="15720" xr2:uid="{FFF01778-17D5-40E8-8CCF-E1DB40254302}"/>
  </bookViews>
  <sheets>
    <sheet name="Front sheet" sheetId="1" r:id="rId1"/>
    <sheet name="Questions for the Commissioner" sheetId="5" r:id="rId2"/>
    <sheet name="1. Data Input Sheet" sheetId="2" r:id="rId3"/>
    <sheet name="2. Summary Output Sheet" sheetId="4" r:id="rId4"/>
    <sheet name="3. 2025-26 Base Version" sheetId="6" r:id="rId5"/>
    <sheet name="4. 2022-23 Uplift" sheetId="8" state="hidden" r:id="rId6"/>
    <sheet name="5. 2023-24 Uplift" sheetId="9" state="hidden" r:id="rId7"/>
    <sheet name="Appendix - Cost Assumptions" sheetId="3" r:id="rId8"/>
  </sheets>
  <definedNames>
    <definedName name="_xlnm.Print_Area" localSheetId="3">'2. Summary Output Sheet'!$A:$V</definedName>
    <definedName name="_xlnm.Print_Area" localSheetId="4">'3. 2025-26 Base Version'!$A$1:$K$60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E7" i="3" l="1"/>
  <c r="D7" i="3"/>
  <c r="I26" i="6"/>
  <c r="I23" i="9" s="1"/>
  <c r="I15" i="4"/>
  <c r="F7" i="3" l="1"/>
  <c r="I23" i="8"/>
  <c r="E8" i="3"/>
  <c r="E9" i="3"/>
  <c r="E10" i="3"/>
  <c r="E11" i="3"/>
  <c r="D10" i="3"/>
  <c r="D11" i="3"/>
  <c r="D12" i="3"/>
  <c r="I16" i="4"/>
  <c r="I27" i="6"/>
  <c r="I25" i="6"/>
  <c r="I19" i="4"/>
  <c r="I21" i="4"/>
  <c r="I22" i="4"/>
  <c r="I17" i="4"/>
  <c r="E54" i="2"/>
  <c r="I41" i="4" s="1"/>
  <c r="I26" i="4"/>
  <c r="I60" i="4"/>
  <c r="I57" i="4"/>
  <c r="I39" i="4"/>
  <c r="E38" i="2"/>
  <c r="I38" i="4" s="1"/>
  <c r="I37" i="4"/>
  <c r="E148" i="2"/>
  <c r="I76" i="4" s="1"/>
  <c r="E64" i="2"/>
  <c r="I49" i="4" s="1"/>
  <c r="I75" i="4"/>
  <c r="I74" i="4"/>
  <c r="E6" i="3"/>
  <c r="D6" i="3"/>
  <c r="E12" i="3"/>
  <c r="D62" i="3"/>
  <c r="F62" i="3" s="1"/>
  <c r="E13" i="3"/>
  <c r="D13" i="3"/>
  <c r="E14" i="3"/>
  <c r="D8" i="3"/>
  <c r="D9" i="3"/>
  <c r="D14" i="3"/>
  <c r="I24" i="9" l="1"/>
  <c r="I24" i="8"/>
  <c r="G14" i="3"/>
  <c r="G7" i="3"/>
  <c r="I22" i="8"/>
  <c r="I22" i="9"/>
  <c r="F11" i="3"/>
  <c r="F10" i="3"/>
  <c r="G10" i="3"/>
  <c r="G11" i="3"/>
  <c r="F9" i="3"/>
  <c r="F8" i="3"/>
  <c r="F12" i="3"/>
  <c r="E38" i="3" s="1"/>
  <c r="E42" i="3" s="1"/>
  <c r="H14" i="3" s="1"/>
  <c r="I14" i="3" s="1"/>
  <c r="E88" i="2" s="1"/>
  <c r="H88" i="2" s="1"/>
  <c r="G12" i="3"/>
  <c r="F6" i="3"/>
  <c r="F13" i="3"/>
  <c r="G6" i="3"/>
  <c r="G8" i="3"/>
  <c r="G9" i="3"/>
  <c r="G13" i="3"/>
  <c r="F14" i="3"/>
  <c r="H9" i="3" l="1"/>
  <c r="I9" i="3" s="1"/>
  <c r="E83" i="2" s="1"/>
  <c r="H83" i="2" s="1"/>
  <c r="H13" i="3"/>
  <c r="I13" i="3" s="1"/>
  <c r="E110" i="2" s="1"/>
  <c r="H110" i="2" s="1"/>
  <c r="H10" i="3"/>
  <c r="I10" i="3" s="1"/>
  <c r="E84" i="2" s="1"/>
  <c r="H84" i="2" s="1"/>
  <c r="H11" i="3"/>
  <c r="I11" i="3" s="1"/>
  <c r="E131" i="2" s="1"/>
  <c r="G131" i="2" s="1"/>
  <c r="H12" i="3"/>
  <c r="I12" i="3" s="1"/>
  <c r="E109" i="2" s="1"/>
  <c r="H109" i="2" s="1"/>
  <c r="H6" i="3"/>
  <c r="I6" i="3" s="1"/>
  <c r="E126" i="2" s="1"/>
  <c r="G126" i="2" s="1"/>
  <c r="H7" i="3"/>
  <c r="I7" i="3" s="1"/>
  <c r="E104" i="2" s="1"/>
  <c r="H104" i="2" s="1"/>
  <c r="H8" i="3"/>
  <c r="I8" i="3" s="1"/>
  <c r="E82" i="2" s="1"/>
  <c r="H82" i="2" s="1"/>
  <c r="E111" i="2"/>
  <c r="H111" i="2" s="1"/>
  <c r="E134" i="2"/>
  <c r="G134" i="2" s="1"/>
  <c r="E85" i="2" l="1"/>
  <c r="H85" i="2" s="1"/>
  <c r="E80" i="2"/>
  <c r="H80" i="2" s="1"/>
  <c r="E128" i="2"/>
  <c r="G128" i="2" s="1"/>
  <c r="E81" i="2"/>
  <c r="H81" i="2" s="1"/>
  <c r="E127" i="2"/>
  <c r="G127" i="2" s="1"/>
  <c r="E133" i="2"/>
  <c r="G133" i="2" s="1"/>
  <c r="E105" i="2"/>
  <c r="H105" i="2" s="1"/>
  <c r="E87" i="2"/>
  <c r="H87" i="2" s="1"/>
  <c r="E106" i="2"/>
  <c r="H106" i="2" s="1"/>
  <c r="E107" i="2"/>
  <c r="H107" i="2" s="1"/>
  <c r="E130" i="2"/>
  <c r="G130" i="2" s="1"/>
  <c r="E103" i="2"/>
  <c r="H103" i="2" s="1"/>
  <c r="E86" i="2"/>
  <c r="H86" i="2" s="1"/>
  <c r="E132" i="2"/>
  <c r="G132" i="2" s="1"/>
  <c r="E108" i="2"/>
  <c r="H108" i="2" s="1"/>
  <c r="E129" i="2"/>
  <c r="G129" i="2" s="1"/>
  <c r="H90" i="2" l="1"/>
  <c r="E93" i="2" s="1"/>
  <c r="I56" i="4" s="1"/>
  <c r="I83" i="4" s="1"/>
  <c r="M105" i="4" s="1"/>
  <c r="G136" i="2"/>
  <c r="I67" i="4" s="1"/>
  <c r="I87" i="4" s="1"/>
  <c r="K106" i="4" s="1"/>
  <c r="L106" i="4" s="1"/>
  <c r="H113" i="2"/>
  <c r="E116" i="2" s="1"/>
  <c r="I59" i="4" s="1"/>
  <c r="I93" i="4" s="1"/>
  <c r="K111" i="4" s="1"/>
  <c r="M111" i="4" s="1"/>
  <c r="M106" i="4" l="1"/>
  <c r="N106" i="4" s="1"/>
  <c r="I106" i="4" s="1"/>
  <c r="I15" i="6" s="1"/>
  <c r="I32" i="6" s="1"/>
  <c r="I97" i="4"/>
  <c r="K112" i="4" s="1"/>
  <c r="L112" i="4" s="1"/>
  <c r="K105" i="4"/>
  <c r="L105" i="4" s="1"/>
  <c r="N105" i="4" s="1"/>
  <c r="I105" i="4" s="1"/>
  <c r="I14" i="6" s="1"/>
  <c r="L111" i="4"/>
  <c r="N111" i="4" s="1"/>
  <c r="I111" i="4" s="1"/>
  <c r="I19" i="6" s="1"/>
  <c r="I16" i="8" s="1"/>
  <c r="M112" i="4" l="1"/>
  <c r="N112" i="4" s="1"/>
  <c r="I112" i="4" s="1"/>
  <c r="I20" i="6" s="1"/>
  <c r="I17" i="8" s="1"/>
  <c r="I36" i="8" s="1"/>
  <c r="I12" i="8"/>
  <c r="I12" i="9" s="1"/>
  <c r="I29" i="9" s="1"/>
  <c r="I38" i="6"/>
  <c r="I11" i="8"/>
  <c r="I11" i="9" s="1"/>
  <c r="I28" i="9" s="1"/>
  <c r="I31" i="6"/>
  <c r="I34" i="6" s="1"/>
  <c r="I35" i="8"/>
  <c r="I16" i="9"/>
  <c r="I35" i="9" s="1"/>
  <c r="I17" i="9" l="1"/>
  <c r="I36" i="9" s="1"/>
  <c r="I38" i="9" s="1"/>
  <c r="I39" i="6"/>
  <c r="I41" i="6" s="1"/>
  <c r="I29" i="8"/>
  <c r="I31" i="9"/>
  <c r="I28" i="8"/>
  <c r="I38" i="8"/>
  <c r="I31" i="8" l="1"/>
</calcChain>
</file>

<file path=xl/sharedStrings.xml><?xml version="1.0" encoding="utf-8"?>
<sst xmlns="http://schemas.openxmlformats.org/spreadsheetml/2006/main" count="431" uniqueCount="301">
  <si>
    <t>The LMC does not warrant or guarantee the accuracy or completeness of this tool.  Every situation is unique and you must therefore exercise your own professional judgement at all times. We can accept no responsibility or liability, which may arise from the use of such and under no circumstances will the LMC be liable for any loss or direct, indirect, incidental, special or consequential damages caused by the reliance of this tool.</t>
  </si>
  <si>
    <t>It necessarily makes a number of assumptions, which may need to be varied with location and circumstance.</t>
  </si>
  <si>
    <t>Copyright Notice</t>
  </si>
  <si>
    <t>Copyright © 2021-4 Surrey and Sussex LMCs.</t>
  </si>
  <si>
    <t>You may cusomise the spreadsheet in order to use local or practice-specific costs by modifying the figures in the appendix.</t>
  </si>
  <si>
    <t>How to use this calculator</t>
  </si>
  <si>
    <t xml:space="preserve">To use it, please work with the Commissioner to create a Process Map. </t>
  </si>
  <si>
    <t>To help in this, we have created a number of questions to identify the steps required (under the Tab 'Questions for the Commissioner').</t>
  </si>
  <si>
    <t>Once you have a process map, you can go to the 'Data Input Sheet' Tab to input the values derived from the Process Map.</t>
  </si>
  <si>
    <t>The 'Data Input Sheet' is the ONLY Tab that you have to input values in.</t>
  </si>
  <si>
    <t>Once you have inputted these values, you can look at the 'Summary Output Sheet', which will derive the full costings, and show the workings.</t>
  </si>
  <si>
    <t>You will also have to add the prevalence figures to this data sheet for completion.</t>
  </si>
  <si>
    <t>The 'Summary Output Sheet' could also be printed and shared with Practices or Commissioners, as you feel appropriate.</t>
  </si>
  <si>
    <t>you need to input the figures into these cells, or check the numbers that are already there for accuracy.</t>
  </si>
  <si>
    <t>the numbers in these cells are derived from other cells.</t>
  </si>
  <si>
    <t>Note on Cost Assumptions</t>
  </si>
  <si>
    <t>Necessarily, we have had to make simplifed assumptions on the underlying costs.</t>
  </si>
  <si>
    <t>Where possible, we have used standard figures - for instance HCA baseline rates from the NHS Professionals Bank figures; and PNs from the AFC Band 5-6 figures.</t>
  </si>
  <si>
    <t>We have also used mid-scale real-world figures derived from Practice Managers across the South East to produce final figures.</t>
  </si>
  <si>
    <t xml:space="preserve"> We have also used industry-standard percentages for non-staff costings.</t>
  </si>
  <si>
    <t>There will be variations between areas and between practices. Users from other areas may want to reconsider these values according to average local costings.</t>
  </si>
  <si>
    <t xml:space="preserve">Note on Alternative (non-LMC) Cost Estimates </t>
  </si>
  <si>
    <t>The Personal Social Services Research Unit at the University of Kent produces a spreadsheet of unit costs for health and social care to help organisations with planning.</t>
  </si>
  <si>
    <t>https://www.pssru.ac.uk/project-pages/unit-costs/</t>
  </si>
  <si>
    <t>We would encourage commissioners to look at their figures (being third-party and therefore more objective) as a comparison.</t>
  </si>
  <si>
    <t>We have not adopted their costings wholesale as there are some absences (they do not cost HCA, managerial or admin staff) and some differences withour own costings.</t>
  </si>
  <si>
    <t>It appears they have used NHSD figures to create unit costs.</t>
  </si>
  <si>
    <t>The main differences with our spreadsheet are:</t>
  </si>
  <si>
    <t>They cost practice nurses at below band 5. In our experience practice nurses operate between bands 5 and 6.</t>
  </si>
  <si>
    <r>
      <t>Their costings for GP unit time are</t>
    </r>
    <r>
      <rPr>
        <b/>
        <sz val="11"/>
        <color theme="1"/>
        <rFont val="Calibri"/>
        <family val="2"/>
        <scheme val="minor"/>
      </rPr>
      <t xml:space="preserve"> significantly higher</t>
    </r>
    <r>
      <rPr>
        <sz val="11"/>
        <color theme="1"/>
        <rFont val="Calibri"/>
        <family val="2"/>
        <scheme val="minor"/>
      </rPr>
      <t xml:space="preserve"> than our own (and we think ours are reasonable).</t>
    </r>
  </si>
  <si>
    <t>We cannot examine or test their assumptions - probably because they are derived from back-extrapolating NHSD figures.</t>
  </si>
  <si>
    <t>Feedback</t>
  </si>
  <si>
    <t>Questions to ask the Commissioner</t>
  </si>
  <si>
    <t>The following questions should be asked of the commissioner prior to using this spreadsheet.</t>
  </si>
  <si>
    <t>How will  the service run?</t>
  </si>
  <si>
    <t>Have you got a process map - setting out the 'ask' in a step-by-step, task-by-task format - that we can use to map across costs?</t>
  </si>
  <si>
    <t>If not, a simple flow diagram of what is required is essential in order to cost up the service.</t>
  </si>
  <si>
    <t>(See example at the end of this page).</t>
  </si>
  <si>
    <t>How many patients are likely to be involved (the cohort)?</t>
  </si>
  <si>
    <t>Do you know the prevalence of the condition?</t>
  </si>
  <si>
    <t>If not, roughly how many patients are likely to be involved in the cohort intended, in a 10000 patient practice?</t>
  </si>
  <si>
    <t>(The reason for asking for this is so that practices can assess likely workload).</t>
  </si>
  <si>
    <t xml:space="preserve">(A register is used to identify a cohort of patients. </t>
  </si>
  <si>
    <t>A single search may be required if they are already coded, or multiple searches for complex patients not previously coded as a cohort).</t>
  </si>
  <si>
    <t>Is a call-recall system required?</t>
  </si>
  <si>
    <t>How many times per year will practices need to run this?</t>
  </si>
  <si>
    <t>What staff training is required?</t>
  </si>
  <si>
    <t>What staff are required to run the service, and how many patient contacts will there need to be each year?</t>
  </si>
  <si>
    <t>Which members of staff will be required to deliver which tasks in the process of delivering the service?</t>
  </si>
  <si>
    <t>How many times a year will each member of staff be expected to perform this task, or related tasks, per patient per year?</t>
  </si>
  <si>
    <t>A number of free and online software packages make this straightforward.</t>
  </si>
  <si>
    <t xml:space="preserve">For instance, </t>
  </si>
  <si>
    <t>https://www.lucidchart.com/</t>
  </si>
  <si>
    <t>Data Input Sheet</t>
  </si>
  <si>
    <t>Do we know the Prevalence?</t>
  </si>
  <si>
    <t>Do we know the prevalence of the condition?</t>
  </si>
  <si>
    <t>If not, how many patients are likely to be included in the cohort, in the Area/Place/Practice under consideration?</t>
  </si>
  <si>
    <t>If the commissioner can provide these numbers we can calculate overall costs for 100% takeup.</t>
  </si>
  <si>
    <t>Total number of patients in Area/Place/Practice</t>
  </si>
  <si>
    <t>Total number of patients who are likely to be in the cohort</t>
  </si>
  <si>
    <t>Calculated prevalence</t>
  </si>
  <si>
    <t>Number of Practices in the Area/Place</t>
  </si>
  <si>
    <t>Knowing the prevalence is helpful in assessing the likely overall workload in each practice.</t>
  </si>
  <si>
    <t>Knowing the prevalence and overall population size is also helpful in assessing the overall cost of the LCS to the Commissioner.</t>
  </si>
  <si>
    <t>Costs of Set up and Maintaining a Register of the Cohort, and Reporting</t>
  </si>
  <si>
    <t>INITIAL COST TO SET UP A REGISTER</t>
  </si>
  <si>
    <t>Up to 1% of practice list</t>
  </si>
  <si>
    <t>&lt;100 patients in a 10000 patient practice</t>
  </si>
  <si>
    <t>1-5% of practice list</t>
  </si>
  <si>
    <t>100-499 patients in a 10000 patient practice</t>
  </si>
  <si>
    <t>Above 5% of practice list</t>
  </si>
  <si>
    <t>&gt;500 patients in a 10000 patient practice</t>
  </si>
  <si>
    <t>INSERT COST OF REGISTER HERE</t>
  </si>
  <si>
    <t>This assumes one search on a pre-existing Read Code. If further searches are required to identify the cohort, they must be costed in.</t>
  </si>
  <si>
    <t>COST OF ADDITIONAL INITIAL SEARCHES</t>
  </si>
  <si>
    <t>PER ADDITIONAL SEARCH REQUESTED</t>
  </si>
  <si>
    <t>NUMBER OF SEARCHES</t>
  </si>
  <si>
    <t>TOTAL COST OF ADDITIONAL SEARCHES</t>
  </si>
  <si>
    <t>Please note: this is for admin time only - it will cost more if clinical validation of the cohort by a GP or nurse is required.</t>
  </si>
  <si>
    <t>COST OF MAINTAINING A REGISTER</t>
  </si>
  <si>
    <t>INSERT COST OF MAINTAINING REGISTER HERE</t>
  </si>
  <si>
    <t>This is an assumed total annual cost for a quarterly review, and is necessary for quality control.</t>
  </si>
  <si>
    <t>COST OF SEARCHES FOR REPORTING</t>
  </si>
  <si>
    <t>NUMBER OF SEARCHES PER YEAR</t>
  </si>
  <si>
    <t xml:space="preserve">TOTAL COST OF ADDITIONAL SEARCHES FOR REPORTING </t>
  </si>
  <si>
    <t xml:space="preserve">This is an assumed annual cost. </t>
  </si>
  <si>
    <t>Costs of Call/Recall</t>
  </si>
  <si>
    <t>COST OF CALL/RECALL</t>
  </si>
  <si>
    <t>PRICE PER PATIENT, PER RECALL</t>
  </si>
  <si>
    <t>NUMBER OF TIMES PER YEAR</t>
  </si>
  <si>
    <t>TOTAL COST PER PATIENT PER YEAR</t>
  </si>
  <si>
    <t>PRICE PER PATIENT PER YEAR</t>
  </si>
  <si>
    <t>assuming</t>
  </si>
  <si>
    <t>TEXT</t>
  </si>
  <si>
    <t>INCLUDES COSTS OF RECORDING AND MANAGING DNAs AND RECURRENT CALLS</t>
  </si>
  <si>
    <t>LETTER</t>
  </si>
  <si>
    <t>PHONE</t>
  </si>
  <si>
    <t>So, at this cost level, running a twice-yearly recall system for 100 patients would cost £1000, but would involve running two audits, and sending and responding to 200 texts, 80 letters and 40 phonecalls, as well as managing DNAs etc. (For comparison, PCSE charge £25 per letter).</t>
  </si>
  <si>
    <t>Training Costs - Initial</t>
  </si>
  <si>
    <t>MINUTES</t>
  </si>
  <si>
    <t>COST PER TRAINING SESSION</t>
  </si>
  <si>
    <t>NUMBER OF STAFF</t>
  </si>
  <si>
    <t>TIMES PER YEAR</t>
  </si>
  <si>
    <t>TOTAL COST PER YEAR</t>
  </si>
  <si>
    <t>GP</t>
  </si>
  <si>
    <t>NURSE PRACTITIONER</t>
  </si>
  <si>
    <t>NURSE</t>
  </si>
  <si>
    <t>HCA/NURSE ASSOCIATE</t>
  </si>
  <si>
    <t>SUPERINTENDENT PHARMACIST</t>
  </si>
  <si>
    <t>*</t>
  </si>
  <si>
    <t>PHARMACIST</t>
  </si>
  <si>
    <t>MANAGER</t>
  </si>
  <si>
    <t>SENIOR ADMIN</t>
  </si>
  <si>
    <t>JUNIOR ADMIN/RECEPTION</t>
  </si>
  <si>
    <t>TOTAL</t>
  </si>
  <si>
    <t>* Please note these staff are not available to all practices</t>
  </si>
  <si>
    <t>COST OF TIME FOR STAFF TRAINING</t>
  </si>
  <si>
    <t>at start, non-recurrent</t>
  </si>
  <si>
    <t>ADDITIONAL TRAINING COSTS</t>
  </si>
  <si>
    <t>E.G. ANY COSTS OF TRAINING  (COURSES ETC) THAT FALLS TO PRACTICE</t>
  </si>
  <si>
    <t>Training Costs - Annual</t>
  </si>
  <si>
    <t>COST OF ANNUAL STAFF TRAINING</t>
  </si>
  <si>
    <t>ADDITIONAL ANNUAL TRAINING COSTS</t>
  </si>
  <si>
    <t>Implementation Costs</t>
  </si>
  <si>
    <t>COST PER PATIENT CONTACT</t>
  </si>
  <si>
    <t>TOTAL PER PATIENT PER YEAR</t>
  </si>
  <si>
    <t>per patient, per year</t>
  </si>
  <si>
    <t>Minimum aliquot of time should be 5 minutes. Standard appointments should be 15 mins.</t>
  </si>
  <si>
    <t>`</t>
  </si>
  <si>
    <t>Equipment and Consumables</t>
  </si>
  <si>
    <t>INITIAL EQUIPMENT COST</t>
  </si>
  <si>
    <t>ONE-OFF</t>
  </si>
  <si>
    <t>It is preferable for the commissioner to provide equipment.</t>
  </si>
  <si>
    <t>ONGOING CONSUMABLES (COST PER PRACTICE PER YEAR)</t>
  </si>
  <si>
    <t>ANNUAL</t>
  </si>
  <si>
    <t>It is preferable for the commissioner to provide consumables.</t>
  </si>
  <si>
    <t>WEAR AND TEAR</t>
  </si>
  <si>
    <t>This is typically 20% of the equipment cost per year.</t>
  </si>
  <si>
    <t>Summary Output Sheet</t>
  </si>
  <si>
    <t>Please look at the Data Input Sheet and insert your figures there: if you do this then the calculated figures will auto-load here.</t>
  </si>
  <si>
    <t>There are no boxes on this page that require direct input.</t>
  </si>
  <si>
    <t>Process Map</t>
  </si>
  <si>
    <t>Please include a Process Map if there is one.</t>
  </si>
  <si>
    <t>Step One - Prevalence</t>
  </si>
  <si>
    <t>If not, how many patients are likely to be involved, in a 10000 patient practice?</t>
  </si>
  <si>
    <t>Total number of patients</t>
  </si>
  <si>
    <t xml:space="preserve"> in Area/Place/Practice</t>
  </si>
  <si>
    <t>Estimated patients per 10000 patient practice</t>
  </si>
  <si>
    <t>Estimated percentage per 10000 patient practice</t>
  </si>
  <si>
    <t>For practices - list size</t>
  </si>
  <si>
    <t>Not necessary for calculating LCS costs so can be left blank. For individual practices, please use these squares to input your own figures in order to understand your own percentage.</t>
  </si>
  <si>
    <t>For practices - cohort size</t>
  </si>
  <si>
    <t>For practices - percentage or list in cohort</t>
  </si>
  <si>
    <t>Step Two - Register and Reporting</t>
  </si>
  <si>
    <t>Do you know the approximate size of the cohort who will form the Register?</t>
  </si>
  <si>
    <t>The cost of the register according to size, and whether it is a simple (single code) search or requires multiple searches to identify the cohort.</t>
  </si>
  <si>
    <t>These boxes will auto-populate based on information from the data input sheet.</t>
  </si>
  <si>
    <t>Set-up Costs of Register</t>
  </si>
  <si>
    <t>one-off cost</t>
  </si>
  <si>
    <t>Cost of additional searches</t>
  </si>
  <si>
    <t>Maintenance Costs of Register</t>
  </si>
  <si>
    <t>recurrent cost</t>
  </si>
  <si>
    <t>Cost of Reporting</t>
  </si>
  <si>
    <t>recurrent cost (annually)</t>
  </si>
  <si>
    <t>Step Three - Recall</t>
  </si>
  <si>
    <t>How many times per year?</t>
  </si>
  <si>
    <t>Total cost of recall system per patient per year</t>
  </si>
  <si>
    <t>recurrent cost per patient per year</t>
  </si>
  <si>
    <t>Step Four - Training</t>
  </si>
  <si>
    <t>Initial training costs - staff time</t>
  </si>
  <si>
    <t>Initial training costs - any other expenses incurred</t>
  </si>
  <si>
    <t>Annual training costs - staff time</t>
  </si>
  <si>
    <t>Annual training costs - any other expenses incurred</t>
  </si>
  <si>
    <t>Step Five - Implementation Costs</t>
  </si>
  <si>
    <t>What staff will be required to deliver the service?</t>
  </si>
  <si>
    <t>Staff costs to implement LCS per patient per year</t>
  </si>
  <si>
    <t>Step Six - Additional Equipment Costs</t>
  </si>
  <si>
    <t>Some LCS require purchase and maintenance of additional Equipment.</t>
  </si>
  <si>
    <t>Initial costs of equipment</t>
  </si>
  <si>
    <t>Ongoing consumables</t>
  </si>
  <si>
    <t>Wear and Tear</t>
  </si>
  <si>
    <t>Step Seven - Summaries and Final costings</t>
  </si>
  <si>
    <t>Year One</t>
  </si>
  <si>
    <t>Year one fixed costs per practice</t>
  </si>
  <si>
    <t>(set up of register + any additional searches + reporting + initial training costs + equipment costs + consumables + wear and tear)</t>
  </si>
  <si>
    <t>As every practice will incur these costs, it should be a fixed sum per practice.</t>
  </si>
  <si>
    <t>Year one running costs per patient</t>
  </si>
  <si>
    <t>(call and recall + implementation costs)</t>
  </si>
  <si>
    <t>This figure is per patient per year.</t>
  </si>
  <si>
    <t>Year Two</t>
  </si>
  <si>
    <t>Year Two onwards fixed annual costs per practice</t>
  </si>
  <si>
    <t>(maintenance of register + reporting + annual training costs + consumables + wear and tear)</t>
  </si>
  <si>
    <t>Year Two onwards running costs per patient</t>
  </si>
  <si>
    <t>Finally, applying Contingency (C) and Practice Re-investment (PR) Costs…</t>
  </si>
  <si>
    <t>FINAL YEAR ONE NUMBERS</t>
  </si>
  <si>
    <t>YR1</t>
  </si>
  <si>
    <t>C</t>
  </si>
  <si>
    <t>PR</t>
  </si>
  <si>
    <t>T</t>
  </si>
  <si>
    <t>Year One non-recurrent set-up costs per practice</t>
  </si>
  <si>
    <t>Year One running costs per patient per year</t>
  </si>
  <si>
    <t>FINAL YEAR TWO ONWARDS NUMBERS</t>
  </si>
  <si>
    <t>YR2</t>
  </si>
  <si>
    <t>Year Two running costs per patient per year</t>
  </si>
  <si>
    <t>Commissioner:</t>
  </si>
  <si>
    <t>Insert name of Commissioner here</t>
  </si>
  <si>
    <t xml:space="preserve">Date: </t>
  </si>
  <si>
    <t xml:space="preserve">YEAR ONE </t>
  </si>
  <si>
    <r>
      <t xml:space="preserve">Year One non-recurrent set-up costs </t>
    </r>
    <r>
      <rPr>
        <b/>
        <u/>
        <sz val="11"/>
        <color theme="1"/>
        <rFont val="Calibri"/>
        <family val="2"/>
        <scheme val="minor"/>
      </rPr>
      <t>per practice</t>
    </r>
  </si>
  <si>
    <r>
      <t xml:space="preserve">Year One running costs </t>
    </r>
    <r>
      <rPr>
        <b/>
        <u/>
        <sz val="11"/>
        <color theme="1"/>
        <rFont val="Calibri"/>
        <family val="2"/>
        <scheme val="minor"/>
      </rPr>
      <t>per patient</t>
    </r>
    <r>
      <rPr>
        <b/>
        <sz val="11"/>
        <color theme="1"/>
        <rFont val="Calibri"/>
        <family val="2"/>
        <scheme val="minor"/>
      </rPr>
      <t xml:space="preserve"> per year</t>
    </r>
  </si>
  <si>
    <t>YEAR TWO - Based on Yr 1 costings. Any uplift in Global Sum and/or inflation would need to be factored in at Yr 2</t>
  </si>
  <si>
    <r>
      <t xml:space="preserve">Year Two  fixed annual costs </t>
    </r>
    <r>
      <rPr>
        <b/>
        <u/>
        <sz val="11"/>
        <color theme="1"/>
        <rFont val="Calibri"/>
        <family val="2"/>
        <scheme val="minor"/>
      </rPr>
      <t>per practice</t>
    </r>
  </si>
  <si>
    <r>
      <t xml:space="preserve">Year Two running costs </t>
    </r>
    <r>
      <rPr>
        <b/>
        <u/>
        <sz val="11"/>
        <color theme="1"/>
        <rFont val="Calibri"/>
        <family val="2"/>
        <scheme val="minor"/>
      </rPr>
      <t>per patient</t>
    </r>
    <r>
      <rPr>
        <b/>
        <sz val="11"/>
        <color theme="1"/>
        <rFont val="Calibri"/>
        <family val="2"/>
        <scheme val="minor"/>
      </rPr>
      <t xml:space="preserve"> per year</t>
    </r>
  </si>
  <si>
    <t>COMMISSIONER COSTS</t>
  </si>
  <si>
    <t>Total Number of Practices</t>
  </si>
  <si>
    <t>Total Population</t>
  </si>
  <si>
    <t>Size of Cohort</t>
  </si>
  <si>
    <t>YEAR ONE ESTIMATED MAXIMUM COMMISSIONER COSTS</t>
  </si>
  <si>
    <t>Year One non-recurrent set-up costs</t>
  </si>
  <si>
    <t>Year One running costs</t>
  </si>
  <si>
    <t>Total Year One Costs</t>
  </si>
  <si>
    <t>YEAR TWO ESTIMATED MAXIMUM COMMISSIONER COSTS</t>
  </si>
  <si>
    <t>Year Two  fixed annual costs</t>
  </si>
  <si>
    <t>Year Two  running costs</t>
  </si>
  <si>
    <t>Total Annual (Year Two ) Costs</t>
  </si>
  <si>
    <t>NOTES ON THIS LCS</t>
  </si>
  <si>
    <t>Please use this section to record any (brief) notes to clarify the costing of, and assumptions underlying, this LCS.</t>
  </si>
  <si>
    <t>LCS Uplift to 2022-23 Contract</t>
  </si>
  <si>
    <t>2022-23 Uplift</t>
  </si>
  <si>
    <t>Based on GMS Uplift of</t>
  </si>
  <si>
    <t>These are the 2022-2023 costings for the LCS based on a 2021-2022 value uplifted by GMS.</t>
  </si>
  <si>
    <t xml:space="preserve">YEAR TWO </t>
  </si>
  <si>
    <t>https://www.england.nhs.uk/wp-content/uploads/2019/01/gp-contract-2019.pdf</t>
  </si>
  <si>
    <t>LCS Uplift to 2023-24 Contract</t>
  </si>
  <si>
    <t>2023-24 Uplift</t>
  </si>
  <si>
    <t>These are the 2023-2024 costings for the LCS based on a 2021-2022 value uplifted annually by GMS.</t>
  </si>
  <si>
    <t>Underlying Cost Assumptions</t>
  </si>
  <si>
    <t>OVERALL COSTS</t>
  </si>
  <si>
    <t>BASELINE COST PER HOUR (inc 4% uplift for 25/26)</t>
  </si>
  <si>
    <t>SUPERANNUATION</t>
  </si>
  <si>
    <t>NATIONAL INSURANCE</t>
  </si>
  <si>
    <t>SUBTOTAL PER HOUR</t>
  </si>
  <si>
    <t>ESTATES</t>
  </si>
  <si>
    <t>MANAGEMENT</t>
  </si>
  <si>
    <t>TOTAL PER HOUR</t>
  </si>
  <si>
    <t xml:space="preserve">NURSE </t>
  </si>
  <si>
    <t>ADDITIONAL STAFF COSTS (THESE ARE FIXED NATIONAL COSTS)</t>
  </si>
  <si>
    <t>SUPERANNUATION RATES %</t>
  </si>
  <si>
    <t>NATIONAL INSURANCE RATES %</t>
  </si>
  <si>
    <t>https://www.gov.uk/national-insurance-rates-letters</t>
  </si>
  <si>
    <t>ADDITIONAL OTHER COSTS</t>
  </si>
  <si>
    <t>PROJECT MANAGEMENT COSTS</t>
  </si>
  <si>
    <t>FIXED RATE COSTS OF A MANAGER</t>
  </si>
  <si>
    <t>per hour</t>
  </si>
  <si>
    <t>EST'D MANAGEMENT TIME (AS PERCENT OF CLINICAL TIME) SPENT ON PROJECT</t>
  </si>
  <si>
    <t>%</t>
  </si>
  <si>
    <t>FIXED ADDITIONAL MANAGEMENT COSTS PER PROJECT PER HOUR</t>
  </si>
  <si>
    <t>CONTINGENCY COSTS</t>
  </si>
  <si>
    <t>CONTINGENCY COST %</t>
  </si>
  <si>
    <t>(industry standard)</t>
  </si>
  <si>
    <t>TO BE APPLIED TO AGGREGATE COSTS OF PROVIDING THE SERVICE</t>
  </si>
  <si>
    <t>Covers unexpected contigencies, such as sick leave, maternity and paternity leave,  performance management issues, managing complaints related to the service etc.</t>
  </si>
  <si>
    <t>It also covers a number of other contingencies - such as covering provision of the service during periods of staff holiday (which is a cost to the practice not elsewhere accounted for).</t>
  </si>
  <si>
    <t>PRACTICE REINVESTMENT</t>
  </si>
  <si>
    <t>PRACTICE REINVESTMENT %</t>
  </si>
  <si>
    <t>Industry standard is actually 20%. Hospitals typically add 10% for larger contract (&gt;£1m) but 20% for smaller contracts.</t>
  </si>
  <si>
    <t>This enables forward business planning, investment in staff, improvements in working terms and conditions, staff training and development, increasing capacity, improved resilience, and improving estates.</t>
  </si>
  <si>
    <t>annual room costs</t>
  </si>
  <si>
    <t>weeks</t>
  </si>
  <si>
    <t>weekly</t>
  </si>
  <si>
    <t>hours</t>
  </si>
  <si>
    <t>cost per hour</t>
  </si>
  <si>
    <t>This cost covers running costs associated with room provision - facilities, reception, wear and tear, heating and lighting, estates management, building insurance, fire insurance, public liabilities insurance, legionella, infection control compliance, equipment and calibration, fridges etc.</t>
  </si>
  <si>
    <t>I have calculated by taking a median cost from a number of practices; by taking facilities costs for providers outside of the practices (for annual room provision) and back-calculating a global hourly rate.</t>
  </si>
  <si>
    <r>
      <rPr>
        <b/>
        <sz val="12"/>
        <color theme="1"/>
        <rFont val="Calibri"/>
        <family val="2"/>
        <scheme val="minor"/>
      </rPr>
      <t xml:space="preserve">                                                                </t>
    </r>
    <r>
      <rPr>
        <b/>
        <u/>
        <sz val="12"/>
        <color theme="1"/>
        <rFont val="Calibri"/>
        <family val="2"/>
        <scheme val="minor"/>
      </rPr>
      <t xml:space="preserve">Cheshire LMC give grateful thanks to our colleagues at SSLMC for their kind persmission to use this excellent resource. 
                                                                </t>
    </r>
  </si>
  <si>
    <t>Welcome to the 2025-6 iteration of the LMC Calculator.</t>
  </si>
  <si>
    <r>
      <rPr>
        <b/>
        <sz val="12"/>
        <color theme="1"/>
        <rFont val="Calibri"/>
        <family val="2"/>
        <scheme val="minor"/>
      </rPr>
      <t xml:space="preserve">                                                                 </t>
    </r>
    <r>
      <rPr>
        <b/>
        <u/>
        <sz val="12"/>
        <color theme="1"/>
        <rFont val="Calibri"/>
        <family val="2"/>
        <scheme val="minor"/>
      </rPr>
      <t>LES Costing Calculator (2025-6) (Version 20 Beta: October 2023)</t>
    </r>
  </si>
  <si>
    <t>It can be used to create a basic business case for a LES commissioned in general practice.</t>
  </si>
  <si>
    <t>Does the LES require a formal register?</t>
  </si>
  <si>
    <t>Does this LES require a Register?</t>
  </si>
  <si>
    <t>Does the LES require a call-recall system?</t>
  </si>
  <si>
    <t>What initial staff training is required in order to run the LES - which staff need to be trained, how many, and for how long?</t>
  </si>
  <si>
    <t>What annual staff training is required in order to run the LES - which staff need to be trained, how many, and for how long?</t>
  </si>
  <si>
    <t>How long will each member of staff spend on each patient contact on each step of the delivery of this LES?</t>
  </si>
  <si>
    <t>Is any investment in new equipment or software required to run the LES?</t>
  </si>
  <si>
    <t>Is any new equipment required to run this LES - and will the commissioner be providing it directly to practices or does a cost need to be incorporated?</t>
  </si>
  <si>
    <t>Are any consumables reqiured to run this LES - and will the commissioner be providing them directly to practices or does a cost need to be incorporated?</t>
  </si>
  <si>
    <t>Example of a Process Map for a Generic LES</t>
  </si>
  <si>
    <t>Creating a LES Process Map will significantly simplify the process of costing the LES.</t>
  </si>
  <si>
    <t>All the data required to cost the LES should be inputted into this sheet.</t>
  </si>
  <si>
    <t>INPUT TIME SPENT TO TRAIN MEMBERS OF STAFF MEMBER BEFORE THE LES STARTS</t>
  </si>
  <si>
    <t>INPUT TIME SPENT TO TRAIN  STAFF MEMBERS ANNUALLY FOR THE DURATION OF THE LES</t>
  </si>
  <si>
    <t>This LES requires the following inputs per staff per patient contact:</t>
  </si>
  <si>
    <t>LES 2025-2026 Costings and Notes</t>
  </si>
  <si>
    <t>These are the 2025-2026 costings for the LES in its current form</t>
  </si>
  <si>
    <t>Title of LES:</t>
  </si>
  <si>
    <t>Insert title of LES here</t>
  </si>
  <si>
    <t>Insert date LES agreed here</t>
  </si>
  <si>
    <t>NOTES ON THIS LES</t>
  </si>
  <si>
    <t>Please use this section to record any (brief) notes to clarify the costing of, and assumptions underlying, this LES.</t>
  </si>
  <si>
    <t xml:space="preserve">Cheshire LMC welcome feedback on this tool, and will help us to develop it further.  Please send any feedback to: CLMC@cheshirelmc.org.uk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</si>
</sst>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0.00_ ;\-#,##0.00\ "/>
  </numFmts>
  <fonts count="17" x14ac:knownFonts="1">
    <font>
      <sz val="11"/>
      <color theme="1"/>
      <name val="Calibri"/>
      <family val="2"/>
      <scheme val="minor"/>
    </font>
    <font>
      <sz val="11"/>
      <color theme="1"/>
      <name val="Calibri"/>
      <family val="2"/>
      <scheme val="minor"/>
    </font>
    <font>
      <b/>
      <u/>
      <sz val="11"/>
      <color theme="1"/>
      <name val="Calibri"/>
      <family val="2"/>
      <scheme val="minor"/>
    </font>
    <font>
      <i/>
      <sz val="11"/>
      <color theme="1"/>
      <name val="Calibri"/>
      <family val="2"/>
      <scheme val="minor"/>
    </font>
    <font>
      <b/>
      <u val="singleAccounting"/>
      <sz val="11"/>
      <color theme="1"/>
      <name val="Calibri"/>
      <family val="2"/>
      <scheme val="minor"/>
    </font>
    <font>
      <b/>
      <sz val="11"/>
      <color theme="1"/>
      <name val="Calibri"/>
      <family val="2"/>
      <scheme val="minor"/>
    </font>
    <font>
      <u/>
      <sz val="11"/>
      <color theme="10"/>
      <name val="Calibri"/>
      <family val="2"/>
      <scheme val="minor"/>
    </font>
    <font>
      <b/>
      <i/>
      <u/>
      <sz val="11"/>
      <color theme="1"/>
      <name val="Calibri"/>
      <family val="2"/>
      <scheme val="minor"/>
    </font>
    <font>
      <b/>
      <sz val="11"/>
      <name val="Calibri"/>
      <family val="2"/>
      <scheme val="minor"/>
    </font>
    <font>
      <b/>
      <u/>
      <sz val="18"/>
      <color theme="1"/>
      <name val="Calibri"/>
      <family val="2"/>
      <scheme val="minor"/>
    </font>
    <font>
      <sz val="18"/>
      <color theme="1"/>
      <name val="Calibri"/>
      <family val="2"/>
      <scheme val="minor"/>
    </font>
    <font>
      <sz val="14"/>
      <color theme="1"/>
      <name val="Calibri"/>
      <family val="2"/>
      <scheme val="minor"/>
    </font>
    <font>
      <sz val="11"/>
      <name val="Calibri"/>
      <family val="2"/>
      <scheme val="minor"/>
    </font>
    <font>
      <u/>
      <sz val="11"/>
      <color theme="1"/>
      <name val="Calibri"/>
      <family val="2"/>
      <scheme val="minor"/>
    </font>
    <font>
      <sz val="11"/>
      <color theme="0" tint="-0.499984740745262"/>
      <name val="Calibri"/>
      <family val="2"/>
      <scheme val="minor"/>
    </font>
    <font>
      <b/>
      <u/>
      <sz val="12"/>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indexed="64"/>
      </left>
      <right style="thin">
        <color indexed="64"/>
      </right>
      <top style="medium">
        <color rgb="FF7030A0"/>
      </top>
      <bottom style="thin">
        <color indexed="64"/>
      </bottom>
      <diagonal/>
    </border>
    <border>
      <left style="thin">
        <color indexed="64"/>
      </left>
      <right style="thin">
        <color indexed="64"/>
      </right>
      <top style="thin">
        <color indexed="64"/>
      </top>
      <bottom style="medium">
        <color rgb="FF7030A0"/>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66">
    <xf numFmtId="0" fontId="0" fillId="0" borderId="0" xfId="0"/>
    <xf numFmtId="0" fontId="2" fillId="0" borderId="0" xfId="0" applyFont="1"/>
    <xf numFmtId="44" fontId="0" fillId="0" borderId="0" xfId="1" applyFont="1"/>
    <xf numFmtId="44" fontId="0" fillId="0" borderId="1" xfId="1" applyFont="1" applyBorder="1"/>
    <xf numFmtId="44" fontId="0" fillId="0" borderId="0" xfId="1" applyFont="1" applyBorder="1"/>
    <xf numFmtId="44" fontId="0" fillId="0" borderId="1" xfId="0" applyNumberFormat="1" applyBorder="1"/>
    <xf numFmtId="0" fontId="0" fillId="2" borderId="1" xfId="0" applyFill="1" applyBorder="1"/>
    <xf numFmtId="0" fontId="0" fillId="2" borderId="1" xfId="0" applyFill="1" applyBorder="1" applyAlignment="1">
      <alignment horizontal="right"/>
    </xf>
    <xf numFmtId="0" fontId="0" fillId="3" borderId="1" xfId="0" applyFill="1" applyBorder="1"/>
    <xf numFmtId="44" fontId="0" fillId="0" borderId="0" xfId="0" applyNumberFormat="1"/>
    <xf numFmtId="0" fontId="0" fillId="0" borderId="0" xfId="0" applyAlignment="1">
      <alignment horizontal="center"/>
    </xf>
    <xf numFmtId="0" fontId="0" fillId="0" borderId="0" xfId="0" applyAlignment="1">
      <alignment horizontal="right" vertical="center"/>
    </xf>
    <xf numFmtId="44" fontId="0" fillId="0" borderId="1" xfId="0" applyNumberFormat="1" applyBorder="1" applyAlignment="1">
      <alignment horizontal="right" vertical="center"/>
    </xf>
    <xf numFmtId="0" fontId="0" fillId="0" borderId="1" xfId="0" applyBorder="1"/>
    <xf numFmtId="44" fontId="0" fillId="0" borderId="0" xfId="1" applyFont="1" applyFill="1" applyBorder="1" applyAlignment="1">
      <alignment horizontal="right"/>
    </xf>
    <xf numFmtId="9" fontId="0" fillId="0" borderId="0" xfId="2" applyFont="1" applyFill="1" applyBorder="1"/>
    <xf numFmtId="0" fontId="0" fillId="0" borderId="0" xfId="1" applyNumberFormat="1" applyFont="1" applyFill="1" applyBorder="1" applyAlignment="1">
      <alignment horizontal="left"/>
    </xf>
    <xf numFmtId="0" fontId="0" fillId="2" borderId="1" xfId="0" applyFill="1" applyBorder="1" applyAlignment="1">
      <alignment vertical="center"/>
    </xf>
    <xf numFmtId="0" fontId="0" fillId="4" borderId="1" xfId="0" applyFill="1" applyBorder="1"/>
    <xf numFmtId="44" fontId="0" fillId="4" borderId="1" xfId="0" applyNumberFormat="1" applyFill="1" applyBorder="1"/>
    <xf numFmtId="44" fontId="0" fillId="4" borderId="1" xfId="1" applyFont="1" applyFill="1" applyBorder="1" applyAlignment="1">
      <alignment horizontal="right" vertical="center"/>
    </xf>
    <xf numFmtId="44" fontId="0" fillId="0" borderId="0" xfId="1" applyFont="1" applyFill="1" applyBorder="1" applyAlignment="1">
      <alignment horizontal="right" vertical="center"/>
    </xf>
    <xf numFmtId="0" fontId="3" fillId="0" borderId="0" xfId="0" applyFont="1"/>
    <xf numFmtId="44" fontId="0" fillId="4" borderId="1" xfId="1" applyFont="1" applyFill="1" applyBorder="1"/>
    <xf numFmtId="44" fontId="0" fillId="0" borderId="1" xfId="1" applyFont="1" applyFill="1" applyBorder="1" applyAlignment="1">
      <alignment horizontal="right" vertical="center"/>
    </xf>
    <xf numFmtId="9" fontId="0" fillId="4" borderId="1" xfId="2" applyFont="1" applyFill="1" applyBorder="1"/>
    <xf numFmtId="0" fontId="2" fillId="5" borderId="0" xfId="0" applyFont="1" applyFill="1"/>
    <xf numFmtId="0" fontId="0" fillId="5" borderId="0" xfId="0" applyFill="1"/>
    <xf numFmtId="0" fontId="5" fillId="5" borderId="0" xfId="0" applyFont="1" applyFill="1"/>
    <xf numFmtId="0" fontId="3" fillId="5" borderId="0" xfId="0" applyFont="1" applyFill="1"/>
    <xf numFmtId="0" fontId="7" fillId="5" borderId="0" xfId="0" applyFont="1" applyFill="1"/>
    <xf numFmtId="0" fontId="6" fillId="5" borderId="0" xfId="3" applyFill="1"/>
    <xf numFmtId="0" fontId="0" fillId="5" borderId="0" xfId="0" applyFill="1" applyAlignment="1">
      <alignment horizontal="right"/>
    </xf>
    <xf numFmtId="9" fontId="0" fillId="5" borderId="0" xfId="2" applyFont="1" applyFill="1"/>
    <xf numFmtId="0" fontId="0" fillId="5" borderId="0" xfId="0" applyFill="1" applyAlignment="1">
      <alignment horizontal="center"/>
    </xf>
    <xf numFmtId="0" fontId="0" fillId="5" borderId="0" xfId="1" applyNumberFormat="1" applyFont="1" applyFill="1"/>
    <xf numFmtId="0" fontId="0" fillId="5" borderId="0" xfId="0" applyFill="1" applyAlignment="1">
      <alignment horizontal="right" vertical="center"/>
    </xf>
    <xf numFmtId="44" fontId="0" fillId="5" borderId="0" xfId="1" applyFont="1" applyFill="1" applyAlignment="1">
      <alignment horizontal="right" vertical="center"/>
    </xf>
    <xf numFmtId="44" fontId="0" fillId="5" borderId="0" xfId="1" applyFont="1" applyFill="1" applyBorder="1" applyAlignment="1">
      <alignment horizontal="right" vertical="center"/>
    </xf>
    <xf numFmtId="44" fontId="0" fillId="5" borderId="0" xfId="0" applyNumberFormat="1" applyFill="1"/>
    <xf numFmtId="0" fontId="0" fillId="5" borderId="0" xfId="0" applyFill="1" applyAlignment="1">
      <alignment horizontal="left"/>
    </xf>
    <xf numFmtId="0" fontId="5" fillId="0" borderId="0" xfId="0" applyFont="1"/>
    <xf numFmtId="0" fontId="2" fillId="2" borderId="0" xfId="0" applyFont="1" applyFill="1"/>
    <xf numFmtId="0" fontId="0" fillId="2" borderId="0" xfId="0" applyFill="1"/>
    <xf numFmtId="0" fontId="0" fillId="2" borderId="0" xfId="0" applyFill="1" applyAlignment="1">
      <alignment horizontal="center"/>
    </xf>
    <xf numFmtId="0" fontId="5" fillId="2" borderId="0" xfId="0" applyFont="1" applyFill="1"/>
    <xf numFmtId="0" fontId="5" fillId="2" borderId="1" xfId="0" applyFont="1" applyFill="1" applyBorder="1" applyAlignment="1">
      <alignment horizontal="center"/>
    </xf>
    <xf numFmtId="0" fontId="5" fillId="2" borderId="0" xfId="0" applyFont="1" applyFill="1" applyAlignment="1">
      <alignment horizontal="right"/>
    </xf>
    <xf numFmtId="44" fontId="5" fillId="2" borderId="1" xfId="0" applyNumberFormat="1" applyFont="1" applyFill="1" applyBorder="1"/>
    <xf numFmtId="44" fontId="5" fillId="2" borderId="1" xfId="0" applyNumberFormat="1" applyFont="1" applyFill="1" applyBorder="1" applyAlignment="1">
      <alignment horizontal="center"/>
    </xf>
    <xf numFmtId="0" fontId="0" fillId="2" borderId="0" xfId="0" applyFill="1" applyAlignment="1">
      <alignment horizontal="right"/>
    </xf>
    <xf numFmtId="44" fontId="0" fillId="2" borderId="0" xfId="0" applyNumberFormat="1" applyFill="1"/>
    <xf numFmtId="44" fontId="0" fillId="2" borderId="0" xfId="0" applyNumberFormat="1" applyFill="1" applyAlignment="1">
      <alignment horizontal="center"/>
    </xf>
    <xf numFmtId="44" fontId="8" fillId="6" borderId="1" xfId="0" applyNumberFormat="1" applyFont="1" applyFill="1" applyBorder="1"/>
    <xf numFmtId="44" fontId="5" fillId="6" borderId="1" xfId="0" applyNumberFormat="1" applyFont="1" applyFill="1" applyBorder="1"/>
    <xf numFmtId="44" fontId="5" fillId="4" borderId="1" xfId="0" applyNumberFormat="1" applyFont="1" applyFill="1" applyBorder="1"/>
    <xf numFmtId="0" fontId="3" fillId="5" borderId="0" xfId="0" applyFont="1" applyFill="1" applyAlignment="1">
      <alignment horizontal="center"/>
    </xf>
    <xf numFmtId="0" fontId="0" fillId="5" borderId="0" xfId="0" applyFill="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xf>
    <xf numFmtId="0" fontId="2" fillId="2" borderId="2" xfId="0" applyFont="1" applyFill="1" applyBorder="1"/>
    <xf numFmtId="0" fontId="0" fillId="2" borderId="3" xfId="0" applyFill="1" applyBorder="1"/>
    <xf numFmtId="0" fontId="0" fillId="2" borderId="4" xfId="0" applyFill="1" applyBorder="1"/>
    <xf numFmtId="0" fontId="5" fillId="2" borderId="5" xfId="0" applyFont="1" applyFill="1" applyBorder="1"/>
    <xf numFmtId="0" fontId="5" fillId="2" borderId="6" xfId="0" applyFont="1" applyFill="1" applyBorder="1"/>
    <xf numFmtId="0" fontId="0" fillId="2" borderId="5" xfId="0" applyFill="1" applyBorder="1"/>
    <xf numFmtId="0" fontId="0" fillId="2" borderId="6" xfId="0" applyFill="1" applyBorder="1"/>
    <xf numFmtId="0" fontId="2" fillId="2" borderId="5" xfId="0" applyFont="1" applyFill="1" applyBorder="1"/>
    <xf numFmtId="0" fontId="0" fillId="2" borderId="7" xfId="0" applyFill="1" applyBorder="1"/>
    <xf numFmtId="0" fontId="0" fillId="2" borderId="8" xfId="0" applyFill="1" applyBorder="1"/>
    <xf numFmtId="0" fontId="0" fillId="2" borderId="9" xfId="0" applyFill="1" applyBorder="1"/>
    <xf numFmtId="0" fontId="11" fillId="0" borderId="0" xfId="0" applyFont="1" applyAlignment="1">
      <alignment horizontal="left" vertical="center"/>
    </xf>
    <xf numFmtId="0" fontId="0" fillId="0" borderId="0" xfId="0" applyAlignment="1">
      <alignment horizontal="left" vertical="center"/>
    </xf>
    <xf numFmtId="0" fontId="0" fillId="3" borderId="1" xfId="0" applyFill="1" applyBorder="1" applyProtection="1">
      <protection locked="0"/>
    </xf>
    <xf numFmtId="44" fontId="0" fillId="3" borderId="1" xfId="1" applyFont="1" applyFill="1" applyBorder="1" applyAlignment="1" applyProtection="1">
      <alignment horizontal="right" vertical="center"/>
      <protection locked="0"/>
    </xf>
    <xf numFmtId="0" fontId="0" fillId="3" borderId="1" xfId="1" applyNumberFormat="1" applyFont="1" applyFill="1" applyBorder="1" applyAlignment="1" applyProtection="1">
      <alignment horizontal="right" vertical="center"/>
      <protection locked="0"/>
    </xf>
    <xf numFmtId="9" fontId="0" fillId="3" borderId="1" xfId="2" applyFont="1" applyFill="1" applyBorder="1" applyProtection="1">
      <protection locked="0"/>
    </xf>
    <xf numFmtId="44" fontId="0" fillId="3" borderId="1" xfId="1" applyFont="1" applyFill="1" applyBorder="1" applyProtection="1">
      <protection locked="0"/>
    </xf>
    <xf numFmtId="9" fontId="0" fillId="5" borderId="1" xfId="2" applyFont="1" applyFill="1" applyBorder="1" applyProtection="1"/>
    <xf numFmtId="0" fontId="0" fillId="3" borderId="1" xfId="2" applyNumberFormat="1" applyFont="1" applyFill="1" applyBorder="1" applyProtection="1">
      <protection locked="0"/>
    </xf>
    <xf numFmtId="0" fontId="0" fillId="5" borderId="0" xfId="0" applyFill="1" applyAlignment="1">
      <alignment horizontal="left" vertical="center"/>
    </xf>
    <xf numFmtId="9" fontId="12" fillId="5" borderId="0" xfId="2" applyFont="1" applyFill="1" applyBorder="1" applyProtection="1">
      <protection locked="0"/>
    </xf>
    <xf numFmtId="9" fontId="12" fillId="0" borderId="0" xfId="2" applyFont="1" applyFill="1" applyBorder="1" applyProtection="1">
      <protection locked="0"/>
    </xf>
    <xf numFmtId="0" fontId="12" fillId="3" borderId="1" xfId="2" applyNumberFormat="1" applyFont="1" applyFill="1" applyBorder="1" applyProtection="1">
      <protection locked="0"/>
    </xf>
    <xf numFmtId="44" fontId="5" fillId="2" borderId="0" xfId="0" applyNumberFormat="1" applyFont="1" applyFill="1"/>
    <xf numFmtId="0" fontId="5" fillId="2" borderId="5" xfId="0" applyFont="1" applyFill="1" applyBorder="1" applyAlignment="1">
      <alignment horizontal="right"/>
    </xf>
    <xf numFmtId="0" fontId="5" fillId="6" borderId="1" xfId="0" applyFont="1" applyFill="1" applyBorder="1"/>
    <xf numFmtId="0" fontId="9" fillId="0" borderId="0" xfId="0" applyFont="1" applyAlignment="1">
      <alignment vertical="center"/>
    </xf>
    <xf numFmtId="0" fontId="0" fillId="3" borderId="1" xfId="0" applyFill="1" applyBorder="1" applyAlignment="1" applyProtection="1">
      <alignment horizontal="right" vertical="center"/>
      <protection locked="0"/>
    </xf>
    <xf numFmtId="44" fontId="14" fillId="3" borderId="1" xfId="1" applyFont="1" applyFill="1" applyBorder="1" applyProtection="1">
      <protection locked="0"/>
    </xf>
    <xf numFmtId="44" fontId="14" fillId="0" borderId="1" xfId="1" applyFont="1" applyBorder="1"/>
    <xf numFmtId="44" fontId="14" fillId="4" borderId="1" xfId="1" applyFont="1" applyFill="1" applyBorder="1"/>
    <xf numFmtId="0" fontId="14" fillId="2" borderId="1" xfId="0" applyFont="1" applyFill="1" applyBorder="1" applyAlignment="1">
      <alignment horizontal="right"/>
    </xf>
    <xf numFmtId="0" fontId="14" fillId="3" borderId="1" xfId="0" applyFont="1" applyFill="1" applyBorder="1" applyProtection="1">
      <protection locked="0"/>
    </xf>
    <xf numFmtId="44" fontId="14" fillId="0" borderId="1" xfId="0" applyNumberFormat="1" applyFont="1" applyBorder="1" applyAlignment="1">
      <alignment horizontal="right" vertical="center"/>
    </xf>
    <xf numFmtId="44" fontId="14" fillId="0" borderId="1" xfId="0" applyNumberFormat="1" applyFont="1" applyBorder="1"/>
    <xf numFmtId="0" fontId="14" fillId="3" borderId="1" xfId="0" applyFont="1" applyFill="1" applyBorder="1" applyAlignment="1" applyProtection="1">
      <alignment horizontal="right" vertical="center"/>
      <protection locked="0"/>
    </xf>
    <xf numFmtId="10" fontId="12" fillId="4" borderId="1" xfId="2" applyNumberFormat="1" applyFont="1" applyFill="1" applyBorder="1" applyProtection="1"/>
    <xf numFmtId="0" fontId="0" fillId="2" borderId="5" xfId="0" applyFill="1" applyBorder="1" applyAlignment="1">
      <alignment horizontal="center" vertical="center"/>
    </xf>
    <xf numFmtId="10" fontId="0" fillId="4" borderId="1" xfId="2" applyNumberFormat="1" applyFont="1" applyFill="1" applyBorder="1" applyProtection="1"/>
    <xf numFmtId="0" fontId="12" fillId="4" borderId="1" xfId="2" applyNumberFormat="1" applyFont="1" applyFill="1" applyBorder="1" applyProtection="1"/>
    <xf numFmtId="0" fontId="9" fillId="5" borderId="0" xfId="0" applyFont="1" applyFill="1" applyAlignment="1">
      <alignment horizontal="left" vertical="center"/>
    </xf>
    <xf numFmtId="164" fontId="0" fillId="5" borderId="0" xfId="2" applyNumberFormat="1" applyFont="1" applyFill="1"/>
    <xf numFmtId="164" fontId="0" fillId="4" borderId="0" xfId="2" applyNumberFormat="1" applyFont="1" applyFill="1" applyProtection="1">
      <protection locked="0"/>
    </xf>
    <xf numFmtId="164" fontId="0" fillId="5" borderId="0" xfId="2" applyNumberFormat="1" applyFont="1" applyFill="1" applyProtection="1">
      <protection locked="0"/>
    </xf>
    <xf numFmtId="0" fontId="10" fillId="5" borderId="0" xfId="0" applyFont="1" applyFill="1" applyAlignment="1">
      <alignment horizontal="left" vertical="center"/>
    </xf>
    <xf numFmtId="10" fontId="0" fillId="4" borderId="0" xfId="2" applyNumberFormat="1" applyFont="1" applyFill="1" applyProtection="1">
      <protection locked="0"/>
    </xf>
    <xf numFmtId="0" fontId="2" fillId="7" borderId="2" xfId="0" applyFont="1" applyFill="1" applyBorder="1"/>
    <xf numFmtId="0" fontId="0" fillId="7" borderId="3" xfId="0" applyFill="1" applyBorder="1"/>
    <xf numFmtId="0" fontId="0" fillId="7" borderId="4" xfId="0" applyFill="1" applyBorder="1"/>
    <xf numFmtId="0" fontId="5" fillId="7" borderId="5" xfId="0" applyFont="1" applyFill="1" applyBorder="1"/>
    <xf numFmtId="0" fontId="5" fillId="7" borderId="0" xfId="0" applyFont="1" applyFill="1"/>
    <xf numFmtId="0" fontId="5" fillId="7" borderId="6" xfId="0" applyFont="1" applyFill="1" applyBorder="1"/>
    <xf numFmtId="0" fontId="5" fillId="7" borderId="0" xfId="0" applyFont="1" applyFill="1" applyAlignment="1">
      <alignment horizontal="right"/>
    </xf>
    <xf numFmtId="44" fontId="8" fillId="7" borderId="1" xfId="0" applyNumberFormat="1" applyFont="1" applyFill="1" applyBorder="1"/>
    <xf numFmtId="0" fontId="0" fillId="7" borderId="5" xfId="0" applyFill="1" applyBorder="1"/>
    <xf numFmtId="0" fontId="0" fillId="7" borderId="0" xfId="0" applyFill="1"/>
    <xf numFmtId="0" fontId="0" fillId="7" borderId="0" xfId="0" applyFill="1" applyAlignment="1">
      <alignment horizontal="right"/>
    </xf>
    <xf numFmtId="44" fontId="8" fillId="7" borderId="0" xfId="0" applyNumberFormat="1" applyFont="1" applyFill="1"/>
    <xf numFmtId="0" fontId="0" fillId="7" borderId="6" xfId="0" applyFill="1" applyBorder="1"/>
    <xf numFmtId="0" fontId="2" fillId="7" borderId="5" xfId="0" applyFont="1" applyFill="1" applyBorder="1"/>
    <xf numFmtId="44" fontId="5" fillId="7" borderId="0" xfId="0" applyNumberFormat="1" applyFont="1" applyFill="1"/>
    <xf numFmtId="44" fontId="0" fillId="7" borderId="0" xfId="0" applyNumberFormat="1" applyFill="1"/>
    <xf numFmtId="0" fontId="5" fillId="2" borderId="1" xfId="0" applyFont="1" applyFill="1" applyBorder="1"/>
    <xf numFmtId="0" fontId="0" fillId="5" borderId="14" xfId="0" applyFill="1" applyBorder="1"/>
    <xf numFmtId="0" fontId="0" fillId="5" borderId="14" xfId="0" applyFill="1" applyBorder="1" applyAlignment="1">
      <alignment horizontal="right" vertical="center"/>
    </xf>
    <xf numFmtId="0" fontId="0" fillId="5" borderId="15" xfId="0" applyFill="1" applyBorder="1"/>
    <xf numFmtId="0" fontId="0" fillId="5" borderId="16" xfId="0" applyFill="1" applyBorder="1"/>
    <xf numFmtId="0" fontId="0" fillId="5" borderId="17" xfId="0" applyFill="1" applyBorder="1"/>
    <xf numFmtId="44" fontId="0" fillId="5" borderId="0" xfId="1" applyFont="1" applyFill="1" applyBorder="1"/>
    <xf numFmtId="0" fontId="0" fillId="5" borderId="0" xfId="1" applyNumberFormat="1" applyFont="1" applyFill="1" applyBorder="1"/>
    <xf numFmtId="0" fontId="0" fillId="5" borderId="0" xfId="1" applyNumberFormat="1" applyFont="1" applyFill="1" applyBorder="1" applyAlignment="1">
      <alignment horizontal="left" wrapText="1"/>
    </xf>
    <xf numFmtId="0" fontId="0" fillId="0" borderId="17" xfId="0" applyBorder="1"/>
    <xf numFmtId="0" fontId="0" fillId="5" borderId="18" xfId="0" applyFill="1" applyBorder="1"/>
    <xf numFmtId="0" fontId="0" fillId="5" borderId="19" xfId="0" applyFill="1" applyBorder="1"/>
    <xf numFmtId="0" fontId="0" fillId="5" borderId="20" xfId="0" applyFill="1" applyBorder="1"/>
    <xf numFmtId="0" fontId="2" fillId="5" borderId="13" xfId="0" applyFont="1" applyFill="1" applyBorder="1"/>
    <xf numFmtId="44" fontId="0" fillId="0" borderId="0" xfId="1" applyFont="1" applyBorder="1" applyAlignment="1">
      <alignment horizontal="right" vertical="center"/>
    </xf>
    <xf numFmtId="0" fontId="5" fillId="8" borderId="5" xfId="0" applyFont="1" applyFill="1" applyBorder="1"/>
    <xf numFmtId="0" fontId="5" fillId="8" borderId="0" xfId="0" applyFont="1" applyFill="1"/>
    <xf numFmtId="0" fontId="5" fillId="8" borderId="0" xfId="0" applyFont="1" applyFill="1" applyAlignment="1">
      <alignment horizontal="right"/>
    </xf>
    <xf numFmtId="44" fontId="5" fillId="8" borderId="0" xfId="0" applyNumberFormat="1" applyFont="1" applyFill="1"/>
    <xf numFmtId="0" fontId="5" fillId="8" borderId="6" xfId="0" applyFont="1" applyFill="1" applyBorder="1"/>
    <xf numFmtId="0" fontId="2" fillId="8" borderId="5" xfId="0" applyFont="1" applyFill="1" applyBorder="1"/>
    <xf numFmtId="0" fontId="5" fillId="8" borderId="5" xfId="0" applyFont="1" applyFill="1" applyBorder="1" applyAlignment="1">
      <alignment horizontal="right"/>
    </xf>
    <xf numFmtId="0" fontId="0" fillId="8" borderId="7" xfId="0" applyFill="1" applyBorder="1"/>
    <xf numFmtId="0" fontId="0" fillId="8" borderId="8" xfId="0" applyFill="1" applyBorder="1"/>
    <xf numFmtId="0" fontId="0" fillId="8" borderId="9" xfId="0" applyFill="1" applyBorder="1"/>
    <xf numFmtId="0" fontId="5" fillId="9" borderId="1" xfId="0" applyFont="1" applyFill="1" applyBorder="1"/>
    <xf numFmtId="44" fontId="5" fillId="9" borderId="1" xfId="0" applyNumberFormat="1" applyFont="1" applyFill="1" applyBorder="1"/>
    <xf numFmtId="44" fontId="8" fillId="4" borderId="1" xfId="0" applyNumberFormat="1" applyFont="1" applyFill="1" applyBorder="1"/>
    <xf numFmtId="0" fontId="0" fillId="5" borderId="14" xfId="0" applyFill="1" applyBorder="1" applyAlignment="1">
      <alignment horizontal="right"/>
    </xf>
    <xf numFmtId="9" fontId="0" fillId="5" borderId="14" xfId="2" applyFont="1" applyFill="1" applyBorder="1"/>
    <xf numFmtId="44" fontId="0" fillId="5" borderId="14" xfId="1" applyFont="1" applyFill="1" applyBorder="1" applyAlignment="1">
      <alignment horizontal="right" vertical="center"/>
    </xf>
    <xf numFmtId="9" fontId="0" fillId="5" borderId="0" xfId="2" applyFont="1" applyFill="1" applyBorder="1"/>
    <xf numFmtId="0" fontId="3" fillId="5" borderId="0" xfId="0" applyFont="1" applyFill="1" applyAlignment="1">
      <alignment horizontal="right"/>
    </xf>
    <xf numFmtId="0" fontId="0" fillId="5" borderId="13" xfId="0" applyFill="1" applyBorder="1"/>
    <xf numFmtId="0" fontId="0" fillId="5" borderId="14" xfId="1" applyNumberFormat="1" applyFont="1" applyFill="1" applyBorder="1"/>
    <xf numFmtId="0" fontId="13" fillId="5" borderId="0" xfId="0" applyFont="1" applyFill="1"/>
    <xf numFmtId="0" fontId="0" fillId="5" borderId="19" xfId="0" applyFill="1" applyBorder="1" applyAlignment="1">
      <alignment horizontal="left"/>
    </xf>
    <xf numFmtId="9" fontId="0" fillId="5" borderId="19" xfId="2" applyFont="1" applyFill="1" applyBorder="1"/>
    <xf numFmtId="44" fontId="0" fillId="0" borderId="19" xfId="1" applyFont="1" applyFill="1" applyBorder="1" applyAlignment="1">
      <alignment horizontal="right" vertical="center"/>
    </xf>
    <xf numFmtId="0" fontId="13" fillId="5" borderId="14" xfId="0" applyFont="1" applyFill="1" applyBorder="1"/>
    <xf numFmtId="44" fontId="0" fillId="0" borderId="21" xfId="1" applyFont="1" applyFill="1" applyBorder="1" applyAlignment="1">
      <alignment horizontal="right" vertical="center"/>
    </xf>
    <xf numFmtId="44" fontId="0" fillId="5" borderId="19" xfId="1" applyFont="1" applyFill="1" applyBorder="1" applyAlignment="1">
      <alignment horizontal="right" vertical="center"/>
    </xf>
    <xf numFmtId="0" fontId="0" fillId="5" borderId="19" xfId="1" applyNumberFormat="1" applyFont="1" applyFill="1" applyBorder="1"/>
    <xf numFmtId="0" fontId="0" fillId="5" borderId="19" xfId="1" applyNumberFormat="1" applyFont="1" applyFill="1" applyBorder="1" applyAlignment="1">
      <alignment horizontal="left" wrapText="1"/>
    </xf>
    <xf numFmtId="0" fontId="0" fillId="0" borderId="19" xfId="0" applyBorder="1"/>
    <xf numFmtId="0" fontId="0" fillId="0" borderId="20" xfId="0" applyBorder="1"/>
    <xf numFmtId="0" fontId="3" fillId="5" borderId="19" xfId="0" applyFont="1" applyFill="1" applyBorder="1"/>
    <xf numFmtId="44" fontId="0" fillId="5" borderId="19" xfId="1" applyFont="1" applyFill="1" applyBorder="1"/>
    <xf numFmtId="44" fontId="0" fillId="5" borderId="0" xfId="0" applyNumberFormat="1" applyFill="1" applyAlignment="1">
      <alignment horizontal="right" vertical="center"/>
    </xf>
    <xf numFmtId="44" fontId="0" fillId="3" borderId="22" xfId="1" applyFont="1" applyFill="1" applyBorder="1" applyAlignment="1" applyProtection="1">
      <alignment horizontal="right" vertical="center"/>
      <protection locked="0"/>
    </xf>
    <xf numFmtId="0" fontId="2" fillId="5" borderId="16" xfId="0" applyFont="1" applyFill="1" applyBorder="1"/>
    <xf numFmtId="0" fontId="0" fillId="5" borderId="19" xfId="0" applyFill="1" applyBorder="1" applyAlignment="1">
      <alignment horizontal="right" vertical="center"/>
    </xf>
    <xf numFmtId="44" fontId="0" fillId="5" borderId="19" xfId="0" applyNumberFormat="1" applyFill="1" applyBorder="1"/>
    <xf numFmtId="0" fontId="0" fillId="0" borderId="15" xfId="0" applyBorder="1"/>
    <xf numFmtId="0" fontId="0" fillId="5" borderId="19" xfId="0" applyFill="1" applyBorder="1" applyAlignment="1">
      <alignment horizontal="right"/>
    </xf>
    <xf numFmtId="9" fontId="12" fillId="0" borderId="19" xfId="2" applyFont="1" applyFill="1" applyBorder="1" applyProtection="1">
      <protection locked="0"/>
    </xf>
    <xf numFmtId="44" fontId="12" fillId="3" borderId="1" xfId="1" applyFont="1" applyFill="1" applyBorder="1" applyAlignment="1" applyProtection="1">
      <alignment horizontal="right" vertical="center"/>
      <protection locked="0"/>
    </xf>
    <xf numFmtId="165" fontId="0" fillId="3" borderId="1" xfId="1" applyNumberFormat="1" applyFont="1" applyFill="1" applyBorder="1" applyAlignment="1" applyProtection="1">
      <alignment horizontal="right" vertical="center"/>
      <protection locked="0"/>
    </xf>
    <xf numFmtId="0" fontId="2" fillId="3" borderId="5" xfId="0" applyFont="1" applyFill="1" applyBorder="1"/>
    <xf numFmtId="0" fontId="0" fillId="3" borderId="0" xfId="0" applyFill="1"/>
    <xf numFmtId="0" fontId="0" fillId="3" borderId="6" xfId="0" applyFill="1" applyBorder="1"/>
    <xf numFmtId="0" fontId="0" fillId="3" borderId="5" xfId="0" applyFill="1" applyBorder="1"/>
    <xf numFmtId="0" fontId="0" fillId="3" borderId="5"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2" fillId="3" borderId="2" xfId="0" applyFont="1" applyFill="1" applyBorder="1"/>
    <xf numFmtId="0" fontId="0" fillId="3" borderId="3" xfId="0" applyFill="1" applyBorder="1"/>
    <xf numFmtId="0" fontId="0" fillId="3" borderId="4" xfId="0" applyFill="1" applyBorder="1"/>
    <xf numFmtId="0" fontId="2" fillId="0" borderId="13" xfId="0" applyFont="1" applyBorder="1"/>
    <xf numFmtId="0" fontId="0" fillId="0" borderId="14" xfId="0" applyBorder="1"/>
    <xf numFmtId="44" fontId="0" fillId="0" borderId="14" xfId="1" applyFont="1" applyBorder="1"/>
    <xf numFmtId="0" fontId="0" fillId="0" borderId="16" xfId="0" applyBorder="1"/>
    <xf numFmtId="44" fontId="0" fillId="2" borderId="23" xfId="1" applyFont="1" applyFill="1" applyBorder="1"/>
    <xf numFmtId="44" fontId="0" fillId="0" borderId="17" xfId="1" applyFont="1" applyBorder="1"/>
    <xf numFmtId="44" fontId="0" fillId="3" borderId="23" xfId="1" applyFont="1" applyFill="1" applyBorder="1" applyProtection="1">
      <protection locked="0"/>
    </xf>
    <xf numFmtId="0" fontId="2" fillId="0" borderId="13" xfId="1" applyNumberFormat="1" applyFont="1" applyFill="1" applyBorder="1" applyAlignment="1">
      <alignment horizontal="left"/>
    </xf>
    <xf numFmtId="44" fontId="0" fillId="0" borderId="14" xfId="1" applyFont="1" applyFill="1" applyBorder="1" applyAlignment="1">
      <alignment horizontal="right"/>
    </xf>
    <xf numFmtId="9" fontId="0" fillId="0" borderId="14" xfId="2" applyFont="1" applyFill="1" applyBorder="1"/>
    <xf numFmtId="0" fontId="0" fillId="0" borderId="14" xfId="0" applyBorder="1" applyAlignment="1">
      <alignment horizontal="center"/>
    </xf>
    <xf numFmtId="0" fontId="4" fillId="0" borderId="16" xfId="1" applyNumberFormat="1" applyFont="1" applyFill="1" applyBorder="1" applyAlignment="1"/>
    <xf numFmtId="0" fontId="0" fillId="0" borderId="16" xfId="0" applyBorder="1" applyAlignment="1">
      <alignment horizontal="right"/>
    </xf>
    <xf numFmtId="0" fontId="0" fillId="0" borderId="0" xfId="0" applyAlignment="1">
      <alignment horizontal="right"/>
    </xf>
    <xf numFmtId="0" fontId="2" fillId="0" borderId="16" xfId="0" applyFont="1" applyBorder="1"/>
    <xf numFmtId="44" fontId="0" fillId="0" borderId="16" xfId="1" applyFont="1" applyFill="1" applyBorder="1" applyAlignment="1">
      <alignment horizontal="right"/>
    </xf>
    <xf numFmtId="0" fontId="0" fillId="0" borderId="16" xfId="1" applyNumberFormat="1" applyFont="1" applyFill="1" applyBorder="1" applyAlignment="1">
      <alignment horizontal="left"/>
    </xf>
    <xf numFmtId="0" fontId="0" fillId="0" borderId="18" xfId="1" applyNumberFormat="1" applyFont="1" applyFill="1" applyBorder="1" applyAlignment="1">
      <alignment horizontal="left"/>
    </xf>
    <xf numFmtId="44" fontId="0" fillId="0" borderId="19" xfId="1" applyFont="1" applyFill="1" applyBorder="1" applyAlignment="1">
      <alignment horizontal="right"/>
    </xf>
    <xf numFmtId="9" fontId="0" fillId="0" borderId="19" xfId="2" applyFont="1" applyFill="1" applyBorder="1"/>
    <xf numFmtId="0" fontId="0" fillId="0" borderId="19" xfId="0" applyBorder="1" applyAlignment="1">
      <alignment horizontal="center"/>
    </xf>
    <xf numFmtId="44" fontId="0" fillId="0" borderId="0" xfId="1" applyFont="1" applyBorder="1" applyAlignment="1">
      <alignment horizontal="right"/>
    </xf>
    <xf numFmtId="0" fontId="0" fillId="2" borderId="23" xfId="0" applyFill="1" applyBorder="1"/>
    <xf numFmtId="0" fontId="0" fillId="2" borderId="23" xfId="0" applyFill="1" applyBorder="1" applyAlignment="1">
      <alignment horizontal="left"/>
    </xf>
    <xf numFmtId="0" fontId="14" fillId="2" borderId="23" xfId="0" applyFont="1" applyFill="1" applyBorder="1"/>
    <xf numFmtId="44" fontId="0" fillId="0" borderId="19" xfId="1" applyFont="1" applyBorder="1"/>
    <xf numFmtId="44" fontId="0" fillId="0" borderId="17" xfId="0" applyNumberFormat="1" applyBorder="1"/>
    <xf numFmtId="44" fontId="0" fillId="2" borderId="1" xfId="1" applyFont="1" applyFill="1" applyBorder="1" applyAlignment="1">
      <alignment wrapText="1"/>
    </xf>
    <xf numFmtId="1" fontId="0" fillId="3" borderId="1" xfId="2" applyNumberFormat="1" applyFont="1" applyFill="1" applyBorder="1" applyProtection="1">
      <protection locked="0"/>
    </xf>
    <xf numFmtId="7" fontId="0" fillId="4" borderId="22" xfId="0" applyNumberFormat="1" applyFill="1" applyBorder="1"/>
    <xf numFmtId="44" fontId="0" fillId="0" borderId="0" xfId="1" applyFont="1" applyFill="1" applyBorder="1" applyProtection="1">
      <protection locked="0"/>
    </xf>
    <xf numFmtId="44" fontId="14" fillId="0" borderId="0" xfId="1" applyFont="1" applyFill="1" applyBorder="1" applyProtection="1">
      <protection locked="0"/>
    </xf>
    <xf numFmtId="0" fontId="15" fillId="5" borderId="0" xfId="0" applyFont="1" applyFill="1" applyAlignment="1">
      <alignment horizontal="left" vertical="center" wrapText="1"/>
    </xf>
    <xf numFmtId="0" fontId="15" fillId="5" borderId="0" xfId="0" applyFont="1" applyFill="1" applyAlignment="1">
      <alignment horizontal="left" vertical="center"/>
    </xf>
    <xf numFmtId="0" fontId="6" fillId="5" borderId="0" xfId="3" applyFill="1" applyAlignment="1">
      <alignment horizontal="left"/>
    </xf>
    <xf numFmtId="0" fontId="0" fillId="5" borderId="0" xfId="0" applyFill="1" applyAlignment="1">
      <alignment horizontal="left"/>
    </xf>
    <xf numFmtId="0" fontId="0" fillId="5" borderId="0" xfId="0" applyFill="1" applyAlignment="1">
      <alignment vertical="top" wrapText="1"/>
    </xf>
    <xf numFmtId="0" fontId="0" fillId="0" borderId="0" xfId="0" applyAlignment="1">
      <alignment vertical="top" wrapText="1"/>
    </xf>
    <xf numFmtId="0" fontId="9" fillId="5" borderId="0" xfId="0" applyFont="1" applyFill="1" applyAlignment="1">
      <alignment horizontal="left" vertical="center"/>
    </xf>
    <xf numFmtId="0" fontId="0" fillId="5" borderId="0" xfId="0" applyFill="1" applyAlignment="1">
      <alignment horizontal="left" wrapText="1"/>
    </xf>
    <xf numFmtId="0" fontId="0" fillId="5" borderId="19" xfId="0" applyFill="1" applyBorder="1" applyAlignment="1">
      <alignment horizontal="left" wrapText="1"/>
    </xf>
    <xf numFmtId="0" fontId="0" fillId="5" borderId="0" xfId="1" applyNumberFormat="1" applyFont="1" applyFill="1" applyBorder="1" applyAlignment="1">
      <alignment horizontal="left" wrapText="1"/>
    </xf>
    <xf numFmtId="0" fontId="0" fillId="5" borderId="0" xfId="0" applyFill="1" applyAlignment="1">
      <alignment horizontal="left" vertical="center"/>
    </xf>
    <xf numFmtId="0" fontId="0" fillId="5" borderId="0" xfId="0" applyFill="1" applyAlignment="1">
      <alignment horizontal="left" vertical="top" wrapText="1"/>
    </xf>
    <xf numFmtId="0" fontId="0" fillId="3" borderId="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5" fillId="3" borderId="0" xfId="0" applyFont="1" applyFill="1" applyAlignment="1">
      <alignment horizontal="left" wrapText="1"/>
    </xf>
    <xf numFmtId="0" fontId="11" fillId="0" borderId="0" xfId="0" applyFont="1" applyAlignment="1">
      <alignment horizontal="left" vertical="center"/>
    </xf>
    <xf numFmtId="0" fontId="11" fillId="0" borderId="1" xfId="0" applyFont="1" applyBorder="1" applyAlignment="1" applyProtection="1">
      <alignment horizontal="left" vertical="center"/>
      <protection locked="0"/>
    </xf>
    <xf numFmtId="0" fontId="0" fillId="5" borderId="1" xfId="0" applyFill="1" applyBorder="1" applyAlignment="1" applyProtection="1">
      <alignment horizontal="left" vertical="top" wrapText="1"/>
      <protection locked="0"/>
    </xf>
    <xf numFmtId="0" fontId="5" fillId="2" borderId="0" xfId="0" applyFont="1" applyFill="1" applyAlignment="1">
      <alignment horizontal="left" wrapText="1"/>
    </xf>
    <xf numFmtId="0" fontId="0" fillId="5" borderId="10" xfId="0" applyFill="1" applyBorder="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0" fillId="5" borderId="11" xfId="0" applyFill="1" applyBorder="1" applyAlignment="1" applyProtection="1">
      <alignment horizontal="left" vertical="top" wrapText="1"/>
      <protection locked="0"/>
    </xf>
    <xf numFmtId="10" fontId="0" fillId="5" borderId="10" xfId="2" applyNumberFormat="1" applyFont="1" applyFill="1" applyBorder="1" applyAlignment="1">
      <alignment horizontal="center"/>
    </xf>
    <xf numFmtId="10" fontId="0" fillId="5" borderId="11" xfId="2" applyNumberFormat="1" applyFont="1" applyFill="1" applyBorder="1" applyAlignment="1">
      <alignment horizontal="center"/>
    </xf>
    <xf numFmtId="10" fontId="0" fillId="5" borderId="12" xfId="2" applyNumberFormat="1" applyFont="1" applyFill="1" applyBorder="1" applyAlignment="1">
      <alignment horizontal="center"/>
    </xf>
    <xf numFmtId="10" fontId="14" fillId="5" borderId="10" xfId="2" applyNumberFormat="1" applyFont="1" applyFill="1" applyBorder="1" applyAlignment="1">
      <alignment horizontal="center"/>
    </xf>
    <xf numFmtId="10" fontId="14" fillId="5" borderId="11" xfId="2" applyNumberFormat="1" applyFont="1" applyFill="1" applyBorder="1" applyAlignment="1">
      <alignment horizontal="center"/>
    </xf>
    <xf numFmtId="0" fontId="0" fillId="2" borderId="1" xfId="0" applyFill="1" applyBorder="1" applyAlignment="1">
      <alignment horizontal="center"/>
    </xf>
    <xf numFmtId="44" fontId="0" fillId="2" borderId="1" xfId="1" applyFont="1" applyFill="1" applyBorder="1" applyAlignment="1">
      <alignment horizontal="center"/>
    </xf>
    <xf numFmtId="10" fontId="0" fillId="5" borderId="1" xfId="2" applyNumberFormat="1" applyFont="1" applyFill="1" applyBorder="1" applyAlignment="1">
      <alignment horizontal="center"/>
    </xf>
    <xf numFmtId="0" fontId="0" fillId="0" borderId="16"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44" fontId="0" fillId="2" borderId="24" xfId="1" applyFont="1" applyFill="1" applyBorder="1" applyAlignment="1">
      <alignment horizontal="right"/>
    </xf>
    <xf numFmtId="44" fontId="0" fillId="2" borderId="22" xfId="1" applyFont="1" applyFill="1" applyBorder="1" applyAlignment="1">
      <alignment horizontal="right"/>
    </xf>
    <xf numFmtId="0" fontId="0" fillId="2" borderId="23" xfId="0" applyFill="1" applyBorder="1" applyAlignment="1">
      <alignment horizontal="right"/>
    </xf>
    <xf numFmtId="0" fontId="0" fillId="2" borderId="1" xfId="0" applyFill="1" applyBorder="1" applyAlignment="1">
      <alignment horizontal="right"/>
    </xf>
    <xf numFmtId="44" fontId="0" fillId="2" borderId="23" xfId="1" applyFont="1" applyFill="1" applyBorder="1" applyAlignment="1">
      <alignment horizontal="right"/>
    </xf>
    <xf numFmtId="44" fontId="0" fillId="2" borderId="1" xfId="1" applyFont="1" applyFill="1" applyBorder="1" applyAlignment="1">
      <alignment horizontal="righ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4ACA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533401</xdr:colOff>
      <xdr:row>0</xdr:row>
      <xdr:rowOff>233363</xdr:rowOff>
    </xdr:from>
    <xdr:to>
      <xdr:col>4</xdr:col>
      <xdr:colOff>123826</xdr:colOff>
      <xdr:row>1</xdr:row>
      <xdr:rowOff>285378</xdr:rowOff>
    </xdr:to>
    <xdr:pic>
      <xdr:nvPicPr>
        <xdr:cNvPr id="3" name="Picture 2" descr="Graphical user interface, text, application&#10;&#10;Description automatically generated">
          <a:extLst>
            <a:ext uri="{FF2B5EF4-FFF2-40B4-BE49-F238E27FC236}">
              <a16:creationId xmlns:a16="http://schemas.microsoft.com/office/drawing/2014/main" id="{94358610-23F5-A4BC-A6D9-6AD50D97B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1" y="233363"/>
          <a:ext cx="2190750" cy="899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40096</xdr:colOff>
      <xdr:row>49</xdr:row>
      <xdr:rowOff>9524</xdr:rowOff>
    </xdr:from>
    <xdr:to>
      <xdr:col>14</xdr:col>
      <xdr:colOff>380999</xdr:colOff>
      <xdr:row>89</xdr:row>
      <xdr:rowOff>171138</xdr:rowOff>
    </xdr:to>
    <xdr:pic>
      <xdr:nvPicPr>
        <xdr:cNvPr id="5" name="Picture 4">
          <a:extLst>
            <a:ext uri="{FF2B5EF4-FFF2-40B4-BE49-F238E27FC236}">
              <a16:creationId xmlns:a16="http://schemas.microsoft.com/office/drawing/2014/main" id="{6C90D1D0-CA97-442F-A6A5-3000CDCE17D4}"/>
            </a:ext>
          </a:extLst>
        </xdr:cNvPr>
        <xdr:cNvPicPr>
          <a:picLocks noChangeAspect="1"/>
        </xdr:cNvPicPr>
      </xdr:nvPicPr>
      <xdr:blipFill>
        <a:blip xmlns:r="http://schemas.openxmlformats.org/officeDocument/2006/relationships" r:embed="rId1"/>
        <a:stretch>
          <a:fillRect/>
        </a:stretch>
      </xdr:blipFill>
      <xdr:spPr>
        <a:xfrm>
          <a:off x="649696" y="8010524"/>
          <a:ext cx="7656103" cy="7781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542925</xdr:colOff>
      <xdr:row>0</xdr:row>
      <xdr:rowOff>76200</xdr:rowOff>
    </xdr:from>
    <xdr:to>
      <xdr:col>10</xdr:col>
      <xdr:colOff>323850</xdr:colOff>
      <xdr:row>0</xdr:row>
      <xdr:rowOff>857250</xdr:rowOff>
    </xdr:to>
    <xdr:pic>
      <xdr:nvPicPr>
        <xdr:cNvPr id="2" name="Picture 1">
          <a:extLst>
            <a:ext uri="{FF2B5EF4-FFF2-40B4-BE49-F238E27FC236}">
              <a16:creationId xmlns:a16="http://schemas.microsoft.com/office/drawing/2014/main" id="{D62CA9D8-5000-4BBD-AE2D-8BB1D17EBDB6}"/>
            </a:ext>
          </a:extLst>
        </xdr:cNvPr>
        <xdr:cNvPicPr>
          <a:picLocks noChangeAspect="1"/>
        </xdr:cNvPicPr>
      </xdr:nvPicPr>
      <xdr:blipFill>
        <a:blip xmlns:r="http://schemas.openxmlformats.org/officeDocument/2006/relationships" r:embed="rId1"/>
        <a:stretch>
          <a:fillRect/>
        </a:stretch>
      </xdr:blipFill>
      <xdr:spPr>
        <a:xfrm>
          <a:off x="5673725" y="76200"/>
          <a:ext cx="190817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542925</xdr:colOff>
      <xdr:row>0</xdr:row>
      <xdr:rowOff>76200</xdr:rowOff>
    </xdr:from>
    <xdr:to>
      <xdr:col>10</xdr:col>
      <xdr:colOff>323850</xdr:colOff>
      <xdr:row>0</xdr:row>
      <xdr:rowOff>857250</xdr:rowOff>
    </xdr:to>
    <xdr:pic>
      <xdr:nvPicPr>
        <xdr:cNvPr id="2" name="Picture 1">
          <a:extLst>
            <a:ext uri="{FF2B5EF4-FFF2-40B4-BE49-F238E27FC236}">
              <a16:creationId xmlns:a16="http://schemas.microsoft.com/office/drawing/2014/main" id="{C534C9E7-AD54-4BD5-B5E3-4388B5A05936}"/>
            </a:ext>
          </a:extLst>
        </xdr:cNvPr>
        <xdr:cNvPicPr>
          <a:picLocks noChangeAspect="1"/>
        </xdr:cNvPicPr>
      </xdr:nvPicPr>
      <xdr:blipFill>
        <a:blip xmlns:r="http://schemas.openxmlformats.org/officeDocument/2006/relationships" r:embed="rId1"/>
        <a:stretch>
          <a:fillRect/>
        </a:stretch>
      </xdr:blipFill>
      <xdr:spPr>
        <a:xfrm>
          <a:off x="5419725" y="76200"/>
          <a:ext cx="1844675" cy="781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ssru.ac.uk/project-pages/unit-cos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lucidchart.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63FEE-8239-4EAB-9A26-0B6085DC61B3}">
  <sheetPr>
    <tabColor theme="4" tint="0.79998168889431442"/>
  </sheetPr>
  <dimension ref="A1:S54"/>
  <sheetViews>
    <sheetView showGridLines="0" tabSelected="1" zoomScaleNormal="100" workbookViewId="0">
      <selection activeCell="P53" sqref="P53"/>
    </sheetView>
  </sheetViews>
  <sheetFormatPr defaultRowHeight="15" x14ac:dyDescent="0.25"/>
  <cols>
    <col min="1" max="1" width="11.5703125" style="27" customWidth="1"/>
    <col min="2" max="18" width="9.140625" style="27"/>
  </cols>
  <sheetData>
    <row r="1" spans="1:19" ht="66.95" customHeight="1" x14ac:dyDescent="0.25">
      <c r="B1" s="225" t="s">
        <v>276</v>
      </c>
      <c r="C1" s="225"/>
      <c r="D1" s="225"/>
      <c r="E1" s="225"/>
      <c r="F1" s="225"/>
      <c r="G1" s="225"/>
      <c r="H1" s="225"/>
      <c r="I1" s="225"/>
      <c r="J1" s="225"/>
      <c r="K1" s="225"/>
      <c r="L1" s="225"/>
      <c r="M1" s="225"/>
      <c r="N1" s="225"/>
    </row>
    <row r="2" spans="1:19" ht="58.5" customHeight="1" x14ac:dyDescent="0.25">
      <c r="B2" s="224" t="s">
        <v>274</v>
      </c>
      <c r="C2" s="225"/>
      <c r="D2" s="225"/>
      <c r="E2" s="225"/>
      <c r="F2" s="225"/>
      <c r="G2" s="225"/>
      <c r="H2" s="225"/>
      <c r="I2" s="225"/>
      <c r="J2" s="225"/>
      <c r="K2" s="225"/>
      <c r="L2" s="225"/>
      <c r="M2" s="225"/>
      <c r="N2" s="225"/>
      <c r="O2" s="225"/>
      <c r="P2" s="225"/>
      <c r="Q2" s="225"/>
      <c r="R2" s="225"/>
      <c r="S2" s="27"/>
    </row>
    <row r="3" spans="1:19" ht="64.5" customHeight="1" x14ac:dyDescent="0.25">
      <c r="B3" s="26"/>
      <c r="E3" s="228" t="s">
        <v>0</v>
      </c>
      <c r="F3" s="229"/>
      <c r="G3" s="229"/>
      <c r="H3" s="229"/>
      <c r="I3" s="229"/>
      <c r="J3" s="229"/>
      <c r="K3" s="229"/>
      <c r="L3" s="229"/>
      <c r="M3" s="229"/>
      <c r="N3" s="229"/>
      <c r="O3" s="229"/>
      <c r="P3" s="229"/>
      <c r="Q3" s="229"/>
    </row>
    <row r="4" spans="1:19" x14ac:dyDescent="0.25">
      <c r="B4" s="28" t="s">
        <v>275</v>
      </c>
    </row>
    <row r="5" spans="1:19" x14ac:dyDescent="0.25">
      <c r="B5" s="27" t="s">
        <v>277</v>
      </c>
    </row>
    <row r="6" spans="1:19" x14ac:dyDescent="0.25">
      <c r="B6" s="27" t="s">
        <v>1</v>
      </c>
    </row>
    <row r="8" spans="1:19" x14ac:dyDescent="0.25">
      <c r="B8" s="30" t="s">
        <v>2</v>
      </c>
      <c r="C8" s="29"/>
      <c r="D8" s="29"/>
      <c r="E8" s="29"/>
      <c r="F8" s="29"/>
      <c r="G8" s="29"/>
      <c r="H8" s="29"/>
      <c r="I8" s="29"/>
      <c r="J8" s="29"/>
      <c r="K8" s="29"/>
      <c r="L8" s="29"/>
      <c r="M8" s="29"/>
      <c r="N8" s="29"/>
    </row>
    <row r="9" spans="1:19" x14ac:dyDescent="0.25">
      <c r="B9" s="30"/>
      <c r="C9" s="29"/>
      <c r="D9" s="29"/>
      <c r="E9" s="29"/>
      <c r="F9" s="29"/>
      <c r="G9" s="29"/>
      <c r="H9" s="29"/>
      <c r="I9" s="29"/>
      <c r="J9" s="29"/>
      <c r="K9" s="29"/>
      <c r="L9" s="29"/>
      <c r="M9" s="29"/>
      <c r="N9" s="29"/>
    </row>
    <row r="10" spans="1:19" s="22" customFormat="1" x14ac:dyDescent="0.25">
      <c r="A10" s="29"/>
      <c r="B10" s="29" t="s">
        <v>3</v>
      </c>
      <c r="C10" s="29"/>
      <c r="D10" s="29"/>
      <c r="E10" s="29"/>
      <c r="F10" s="29"/>
      <c r="G10" s="29"/>
      <c r="H10" s="29"/>
      <c r="I10" s="29"/>
      <c r="J10" s="29"/>
      <c r="K10" s="29"/>
      <c r="L10" s="29"/>
      <c r="M10" s="29"/>
      <c r="N10" s="29"/>
      <c r="O10" s="29"/>
      <c r="P10" s="29"/>
      <c r="Q10" s="29"/>
      <c r="R10" s="29"/>
    </row>
    <row r="11" spans="1:19" s="22" customFormat="1" x14ac:dyDescent="0.25">
      <c r="A11" s="29"/>
      <c r="B11" s="29" t="s">
        <v>4</v>
      </c>
      <c r="C11" s="29"/>
      <c r="D11" s="29"/>
      <c r="E11" s="29"/>
      <c r="F11" s="29"/>
      <c r="G11" s="29"/>
      <c r="H11" s="29"/>
      <c r="I11" s="29"/>
      <c r="J11" s="29"/>
      <c r="K11" s="29"/>
      <c r="L11" s="29"/>
      <c r="M11" s="29"/>
      <c r="N11" s="29"/>
      <c r="O11" s="29"/>
      <c r="P11" s="29"/>
      <c r="Q11" s="29"/>
      <c r="R11" s="29"/>
    </row>
    <row r="12" spans="1:19" s="22" customFormat="1" x14ac:dyDescent="0.25">
      <c r="A12" s="29"/>
      <c r="B12" s="27"/>
      <c r="C12" s="27"/>
      <c r="D12" s="27"/>
      <c r="E12" s="27"/>
      <c r="F12" s="27"/>
      <c r="G12" s="27"/>
      <c r="H12" s="27"/>
      <c r="I12" s="27"/>
      <c r="J12" s="27"/>
      <c r="K12" s="27"/>
      <c r="L12" s="27"/>
      <c r="M12" s="27"/>
      <c r="N12" s="27"/>
      <c r="O12" s="29"/>
      <c r="P12" s="29"/>
      <c r="Q12" s="29"/>
      <c r="R12" s="29"/>
    </row>
    <row r="13" spans="1:19" s="22" customFormat="1" x14ac:dyDescent="0.25">
      <c r="A13" s="29"/>
      <c r="B13" s="26" t="s">
        <v>5</v>
      </c>
      <c r="C13" s="27"/>
      <c r="D13" s="27"/>
      <c r="E13" s="27"/>
      <c r="F13" s="27"/>
      <c r="G13" s="27"/>
      <c r="H13" s="27"/>
      <c r="I13" s="27"/>
      <c r="J13" s="27"/>
      <c r="K13" s="27"/>
      <c r="L13" s="27"/>
      <c r="M13" s="27"/>
      <c r="N13" s="27"/>
      <c r="O13" s="29"/>
      <c r="P13" s="29"/>
      <c r="Q13" s="29"/>
      <c r="R13" s="29"/>
    </row>
    <row r="15" spans="1:19" x14ac:dyDescent="0.25">
      <c r="B15" s="27" t="s">
        <v>6</v>
      </c>
    </row>
    <row r="16" spans="1:19" x14ac:dyDescent="0.25">
      <c r="B16" s="27" t="s">
        <v>7</v>
      </c>
    </row>
    <row r="17" spans="2:3" x14ac:dyDescent="0.25">
      <c r="B17" s="27" t="s">
        <v>8</v>
      </c>
    </row>
    <row r="18" spans="2:3" x14ac:dyDescent="0.25">
      <c r="B18" s="28" t="s">
        <v>9</v>
      </c>
    </row>
    <row r="19" spans="2:3" x14ac:dyDescent="0.25">
      <c r="B19" s="27" t="s">
        <v>10</v>
      </c>
    </row>
    <row r="20" spans="2:3" x14ac:dyDescent="0.25">
      <c r="B20" s="27" t="s">
        <v>11</v>
      </c>
    </row>
    <row r="21" spans="2:3" x14ac:dyDescent="0.25">
      <c r="B21" s="27" t="s">
        <v>12</v>
      </c>
    </row>
    <row r="23" spans="2:3" x14ac:dyDescent="0.25">
      <c r="B23" s="8"/>
      <c r="C23" s="27" t="s">
        <v>13</v>
      </c>
    </row>
    <row r="24" spans="2:3" x14ac:dyDescent="0.25">
      <c r="B24" s="18"/>
      <c r="C24" s="27" t="s">
        <v>14</v>
      </c>
    </row>
    <row r="26" spans="2:3" x14ac:dyDescent="0.25">
      <c r="B26" s="26" t="s">
        <v>15</v>
      </c>
    </row>
    <row r="28" spans="2:3" x14ac:dyDescent="0.25">
      <c r="B28" s="27" t="s">
        <v>16</v>
      </c>
    </row>
    <row r="29" spans="2:3" x14ac:dyDescent="0.25">
      <c r="B29" s="27" t="s">
        <v>17</v>
      </c>
    </row>
    <row r="30" spans="2:3" x14ac:dyDescent="0.25">
      <c r="B30" s="27" t="s">
        <v>18</v>
      </c>
    </row>
    <row r="31" spans="2:3" x14ac:dyDescent="0.25">
      <c r="B31" s="27" t="s">
        <v>19</v>
      </c>
    </row>
    <row r="32" spans="2:3" x14ac:dyDescent="0.25">
      <c r="B32" s="27" t="s">
        <v>20</v>
      </c>
    </row>
    <row r="34" spans="2:7" x14ac:dyDescent="0.25">
      <c r="C34" s="102"/>
      <c r="E34" s="102"/>
    </row>
    <row r="36" spans="2:7" x14ac:dyDescent="0.25">
      <c r="B36" s="26" t="s">
        <v>21</v>
      </c>
    </row>
    <row r="38" spans="2:7" x14ac:dyDescent="0.25">
      <c r="B38" s="27" t="s">
        <v>22</v>
      </c>
    </row>
    <row r="40" spans="2:7" x14ac:dyDescent="0.25">
      <c r="B40" s="226" t="s">
        <v>23</v>
      </c>
      <c r="C40" s="226"/>
      <c r="D40" s="226"/>
      <c r="E40" s="226"/>
      <c r="F40" s="226"/>
      <c r="G40" s="226"/>
    </row>
    <row r="42" spans="2:7" x14ac:dyDescent="0.25">
      <c r="B42" s="27" t="s">
        <v>24</v>
      </c>
    </row>
    <row r="43" spans="2:7" x14ac:dyDescent="0.25">
      <c r="B43" s="27" t="s">
        <v>25</v>
      </c>
    </row>
    <row r="44" spans="2:7" x14ac:dyDescent="0.25">
      <c r="B44" s="27" t="s">
        <v>26</v>
      </c>
    </row>
    <row r="46" spans="2:7" x14ac:dyDescent="0.25">
      <c r="B46" s="27" t="s">
        <v>27</v>
      </c>
    </row>
    <row r="47" spans="2:7" x14ac:dyDescent="0.25">
      <c r="B47" s="27" t="s">
        <v>28</v>
      </c>
    </row>
    <row r="48" spans="2:7" x14ac:dyDescent="0.25">
      <c r="B48" s="27" t="s">
        <v>29</v>
      </c>
    </row>
    <row r="49" spans="2:8" x14ac:dyDescent="0.25">
      <c r="B49" s="27" t="s">
        <v>30</v>
      </c>
    </row>
    <row r="51" spans="2:8" x14ac:dyDescent="0.25">
      <c r="B51" s="26" t="s">
        <v>31</v>
      </c>
    </row>
    <row r="53" spans="2:8" x14ac:dyDescent="0.25">
      <c r="B53" s="27" t="s">
        <v>300</v>
      </c>
    </row>
    <row r="54" spans="2:8" x14ac:dyDescent="0.25">
      <c r="B54" s="227"/>
      <c r="C54" s="227"/>
      <c r="D54" s="227"/>
      <c r="E54" s="226"/>
      <c r="F54" s="226"/>
      <c r="G54" s="226"/>
      <c r="H54" s="226"/>
    </row>
  </sheetData>
  <mergeCells count="6">
    <mergeCell ref="B2:R2"/>
    <mergeCell ref="B1:N1"/>
    <mergeCell ref="B40:G40"/>
    <mergeCell ref="E54:H54"/>
    <mergeCell ref="B54:D54"/>
    <mergeCell ref="E3:Q3"/>
  </mergeCells>
  <hyperlinks>
    <hyperlink ref="B40" r:id="rId1" xr:uid="{CBB84B86-EFB6-45D6-BA75-83086B5AE491}"/>
  </hyperlinks>
  <pageMargins left="0.7" right="0.7" top="0.75" bottom="0.75" header="0.3" footer="0.3"/>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354C-178A-4F66-8F1D-3CF25551DEBF}">
  <sheetPr>
    <tabColor theme="1" tint="0.34998626667073579"/>
  </sheetPr>
  <dimension ref="A1:S49"/>
  <sheetViews>
    <sheetView showGridLines="0" zoomScaleNormal="100" workbookViewId="0">
      <selection activeCell="T53" sqref="T53"/>
    </sheetView>
  </sheetViews>
  <sheetFormatPr defaultRowHeight="15" x14ac:dyDescent="0.25"/>
  <cols>
    <col min="1" max="17" width="9.140625" style="27"/>
  </cols>
  <sheetData>
    <row r="1" spans="1:17" ht="60" customHeight="1" x14ac:dyDescent="0.25">
      <c r="A1"/>
      <c r="B1" s="230" t="s">
        <v>32</v>
      </c>
      <c r="C1" s="230"/>
      <c r="D1" s="230"/>
      <c r="E1" s="230"/>
      <c r="F1" s="230"/>
      <c r="G1" s="230"/>
      <c r="H1" s="230"/>
      <c r="I1" s="230"/>
      <c r="J1" s="230"/>
      <c r="K1" s="230"/>
      <c r="L1" s="230"/>
      <c r="M1" s="230"/>
      <c r="N1" s="230"/>
    </row>
    <row r="2" spans="1:17" x14ac:dyDescent="0.25">
      <c r="B2" s="26"/>
    </row>
    <row r="3" spans="1:17" x14ac:dyDescent="0.25">
      <c r="B3" s="28" t="s">
        <v>33</v>
      </c>
    </row>
    <row r="5" spans="1:17" x14ac:dyDescent="0.25">
      <c r="B5" s="26" t="s">
        <v>34</v>
      </c>
      <c r="C5" s="26"/>
      <c r="D5" s="26"/>
      <c r="E5" s="26"/>
      <c r="F5" s="26"/>
      <c r="G5" s="26"/>
      <c r="H5" s="26"/>
      <c r="I5" s="26"/>
      <c r="J5" s="26"/>
      <c r="K5" s="26"/>
      <c r="L5" s="26"/>
      <c r="M5" s="26"/>
    </row>
    <row r="7" spans="1:17" x14ac:dyDescent="0.25">
      <c r="C7" s="27" t="s">
        <v>35</v>
      </c>
    </row>
    <row r="8" spans="1:17" x14ac:dyDescent="0.25">
      <c r="C8" s="27" t="s">
        <v>36</v>
      </c>
    </row>
    <row r="9" spans="1:17" s="1" customFormat="1" x14ac:dyDescent="0.25">
      <c r="A9" s="26"/>
      <c r="B9" s="27"/>
      <c r="C9" s="29" t="s">
        <v>37</v>
      </c>
      <c r="D9" s="27"/>
      <c r="E9" s="27"/>
      <c r="F9" s="27"/>
      <c r="G9" s="27"/>
      <c r="H9" s="27"/>
      <c r="I9" s="27"/>
      <c r="J9" s="27"/>
      <c r="K9" s="27"/>
      <c r="L9" s="27"/>
      <c r="M9" s="27"/>
      <c r="N9" s="26"/>
      <c r="O9" s="26"/>
      <c r="P9" s="26"/>
      <c r="Q9" s="26"/>
    </row>
    <row r="11" spans="1:17" x14ac:dyDescent="0.25">
      <c r="B11" s="26" t="s">
        <v>38</v>
      </c>
      <c r="C11" s="26"/>
      <c r="D11" s="26"/>
      <c r="E11" s="26"/>
      <c r="F11" s="26"/>
      <c r="G11" s="26"/>
      <c r="H11" s="26"/>
      <c r="I11" s="26"/>
      <c r="J11" s="26"/>
      <c r="K11" s="26"/>
      <c r="L11" s="26"/>
      <c r="M11" s="26"/>
    </row>
    <row r="13" spans="1:17" x14ac:dyDescent="0.25">
      <c r="C13" s="27" t="s">
        <v>39</v>
      </c>
    </row>
    <row r="14" spans="1:17" x14ac:dyDescent="0.25">
      <c r="C14" s="27" t="s">
        <v>40</v>
      </c>
    </row>
    <row r="15" spans="1:17" s="1" customFormat="1" x14ac:dyDescent="0.25">
      <c r="A15" s="26"/>
      <c r="B15" s="27"/>
      <c r="C15" s="29" t="s">
        <v>41</v>
      </c>
      <c r="D15" s="27"/>
      <c r="E15" s="27"/>
      <c r="F15" s="27"/>
      <c r="G15" s="27"/>
      <c r="H15" s="27"/>
      <c r="I15" s="27"/>
      <c r="J15" s="27"/>
      <c r="K15" s="27"/>
      <c r="L15" s="27"/>
      <c r="M15" s="27"/>
      <c r="N15" s="26"/>
      <c r="O15" s="26"/>
      <c r="P15" s="26"/>
      <c r="Q15" s="26"/>
    </row>
    <row r="17" spans="1:17" x14ac:dyDescent="0.25">
      <c r="B17" s="26" t="s">
        <v>278</v>
      </c>
      <c r="C17" s="26"/>
      <c r="D17" s="26"/>
      <c r="E17" s="26"/>
      <c r="F17" s="26"/>
      <c r="G17" s="26"/>
      <c r="H17" s="26"/>
      <c r="I17" s="26"/>
      <c r="J17" s="26"/>
      <c r="K17" s="26"/>
      <c r="L17" s="26"/>
      <c r="M17" s="26"/>
    </row>
    <row r="19" spans="1:17" x14ac:dyDescent="0.25">
      <c r="C19" s="27" t="s">
        <v>279</v>
      </c>
    </row>
    <row r="20" spans="1:17" x14ac:dyDescent="0.25">
      <c r="C20" s="29" t="s">
        <v>42</v>
      </c>
    </row>
    <row r="21" spans="1:17" x14ac:dyDescent="0.25">
      <c r="C21" s="29" t="s">
        <v>43</v>
      </c>
    </row>
    <row r="23" spans="1:17" s="1" customFormat="1" x14ac:dyDescent="0.25">
      <c r="A23" s="26"/>
      <c r="B23" s="26" t="s">
        <v>280</v>
      </c>
      <c r="C23" s="26"/>
      <c r="D23" s="26"/>
      <c r="E23" s="26"/>
      <c r="F23" s="26"/>
      <c r="G23" s="26"/>
      <c r="H23" s="26"/>
      <c r="I23" s="26"/>
      <c r="J23" s="26"/>
      <c r="K23" s="26"/>
      <c r="L23" s="26"/>
      <c r="M23" s="26"/>
      <c r="N23" s="26"/>
      <c r="O23" s="26"/>
      <c r="P23" s="26"/>
      <c r="Q23" s="26"/>
    </row>
    <row r="25" spans="1:17" x14ac:dyDescent="0.25">
      <c r="C25" s="27" t="s">
        <v>44</v>
      </c>
    </row>
    <row r="26" spans="1:17" x14ac:dyDescent="0.25">
      <c r="C26" s="27" t="s">
        <v>45</v>
      </c>
    </row>
    <row r="27" spans="1:17" s="1" customFormat="1" x14ac:dyDescent="0.25">
      <c r="A27" s="26"/>
      <c r="B27" s="27"/>
      <c r="C27" s="27"/>
      <c r="D27" s="27"/>
      <c r="E27" s="27"/>
      <c r="F27" s="27"/>
      <c r="G27" s="27"/>
      <c r="H27" s="27"/>
      <c r="I27" s="27"/>
      <c r="J27" s="27"/>
      <c r="K27" s="27"/>
      <c r="L27" s="27"/>
      <c r="M27" s="27"/>
      <c r="N27" s="26"/>
      <c r="O27" s="26"/>
      <c r="P27" s="26"/>
      <c r="Q27" s="26"/>
    </row>
    <row r="28" spans="1:17" x14ac:dyDescent="0.25">
      <c r="B28" s="26" t="s">
        <v>46</v>
      </c>
      <c r="C28" s="26"/>
      <c r="D28" s="26"/>
      <c r="E28" s="26"/>
      <c r="F28" s="26"/>
      <c r="G28" s="26"/>
      <c r="H28" s="26"/>
      <c r="I28" s="26"/>
      <c r="J28" s="26"/>
      <c r="K28" s="26"/>
      <c r="L28" s="26"/>
      <c r="M28" s="26"/>
    </row>
    <row r="30" spans="1:17" x14ac:dyDescent="0.25">
      <c r="C30" s="27" t="s">
        <v>281</v>
      </c>
    </row>
    <row r="31" spans="1:17" x14ac:dyDescent="0.25">
      <c r="C31" s="27" t="s">
        <v>282</v>
      </c>
    </row>
    <row r="32" spans="1:17" s="1" customFormat="1" x14ac:dyDescent="0.25">
      <c r="A32" s="26"/>
      <c r="B32" s="27"/>
      <c r="C32" s="27"/>
      <c r="D32" s="27"/>
      <c r="E32" s="27"/>
      <c r="F32" s="27"/>
      <c r="G32" s="27"/>
      <c r="H32" s="27"/>
      <c r="I32" s="27"/>
      <c r="J32" s="27"/>
      <c r="K32" s="27"/>
      <c r="L32" s="27"/>
      <c r="M32" s="27"/>
      <c r="N32" s="26"/>
      <c r="O32" s="26"/>
      <c r="P32" s="26"/>
      <c r="Q32" s="26"/>
    </row>
    <row r="33" spans="2:3" x14ac:dyDescent="0.25">
      <c r="B33" s="26" t="s">
        <v>47</v>
      </c>
    </row>
    <row r="35" spans="2:3" x14ac:dyDescent="0.25">
      <c r="C35" s="27" t="s">
        <v>48</v>
      </c>
    </row>
    <row r="36" spans="2:3" x14ac:dyDescent="0.25">
      <c r="C36" s="27" t="s">
        <v>283</v>
      </c>
    </row>
    <row r="37" spans="2:3" x14ac:dyDescent="0.25">
      <c r="C37" s="27" t="s">
        <v>49</v>
      </c>
    </row>
    <row r="39" spans="2:3" x14ac:dyDescent="0.25">
      <c r="B39" s="26" t="s">
        <v>284</v>
      </c>
    </row>
    <row r="41" spans="2:3" x14ac:dyDescent="0.25">
      <c r="C41" s="27" t="s">
        <v>285</v>
      </c>
    </row>
    <row r="42" spans="2:3" x14ac:dyDescent="0.25">
      <c r="C42" s="27" t="s">
        <v>286</v>
      </c>
    </row>
    <row r="45" spans="2:3" x14ac:dyDescent="0.25">
      <c r="B45" s="26" t="s">
        <v>287</v>
      </c>
    </row>
    <row r="47" spans="2:3" x14ac:dyDescent="0.25">
      <c r="B47" s="27" t="s">
        <v>288</v>
      </c>
    </row>
    <row r="48" spans="2:3" x14ac:dyDescent="0.25">
      <c r="B48" s="27" t="s">
        <v>50</v>
      </c>
    </row>
    <row r="49" spans="2:19" x14ac:dyDescent="0.25">
      <c r="B49" s="27" t="s">
        <v>51</v>
      </c>
      <c r="D49" s="31" t="s">
        <v>52</v>
      </c>
      <c r="R49" s="27"/>
      <c r="S49" s="27"/>
    </row>
  </sheetData>
  <mergeCells count="1">
    <mergeCell ref="B1:N1"/>
  </mergeCells>
  <hyperlinks>
    <hyperlink ref="D49" r:id="rId1" xr:uid="{73C6917D-022E-4F48-916D-CDA484480634}"/>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634A-C0D1-4CA5-8F73-529FB9DC0EBB}">
  <sheetPr>
    <tabColor theme="7" tint="0.79998168889431442"/>
  </sheetPr>
  <dimension ref="A1:N179"/>
  <sheetViews>
    <sheetView showGridLines="0" zoomScaleNormal="100" workbookViewId="0">
      <selection activeCell="C8" sqref="C8"/>
    </sheetView>
  </sheetViews>
  <sheetFormatPr defaultRowHeight="15" x14ac:dyDescent="0.25"/>
  <cols>
    <col min="1" max="1" width="4.5703125" style="27" customWidth="1"/>
    <col min="2" max="2" width="9.140625" style="27"/>
    <col min="3" max="3" width="31.42578125" customWidth="1"/>
    <col min="4" max="4" width="21.28515625" customWidth="1"/>
    <col min="5" max="5" width="26.5703125" style="11" bestFit="1" customWidth="1"/>
    <col min="6" max="6" width="17.28515625" customWidth="1"/>
    <col min="7" max="7" width="27.28515625" bestFit="1" customWidth="1"/>
    <col min="8" max="8" width="20.140625" customWidth="1"/>
  </cols>
  <sheetData>
    <row r="1" spans="2:14" ht="60" customHeight="1" x14ac:dyDescent="0.25">
      <c r="B1" s="230" t="s">
        <v>53</v>
      </c>
      <c r="C1" s="230"/>
      <c r="D1" s="230"/>
      <c r="E1" s="230"/>
      <c r="F1" s="230"/>
      <c r="G1" s="230"/>
      <c r="H1" s="230"/>
      <c r="I1" s="27"/>
      <c r="J1" s="27"/>
      <c r="K1" s="27"/>
      <c r="L1" s="27"/>
      <c r="M1" s="27"/>
    </row>
    <row r="2" spans="2:14" x14ac:dyDescent="0.25">
      <c r="B2" s="26"/>
      <c r="C2" s="27"/>
      <c r="D2" s="27"/>
      <c r="E2" s="27"/>
      <c r="F2" s="27"/>
      <c r="G2" s="27"/>
      <c r="H2" s="27"/>
      <c r="I2" s="27"/>
      <c r="J2" s="27"/>
      <c r="K2" s="27"/>
      <c r="L2" s="27"/>
      <c r="M2" s="27"/>
    </row>
    <row r="3" spans="2:14" x14ac:dyDescent="0.25">
      <c r="B3" s="28" t="s">
        <v>289</v>
      </c>
      <c r="C3" s="27"/>
      <c r="D3" s="27"/>
      <c r="E3" s="27"/>
      <c r="F3" s="27"/>
      <c r="G3" s="27"/>
      <c r="H3" s="27"/>
      <c r="I3" s="27"/>
      <c r="J3" s="27"/>
      <c r="K3" s="27"/>
      <c r="L3" s="27"/>
      <c r="M3" s="27"/>
    </row>
    <row r="4" spans="2:14" x14ac:dyDescent="0.25">
      <c r="B4" s="26"/>
      <c r="C4" s="27"/>
      <c r="D4" s="27"/>
      <c r="E4" s="27"/>
      <c r="F4" s="27"/>
      <c r="G4" s="27"/>
      <c r="H4" s="27"/>
      <c r="I4" s="27"/>
      <c r="J4" s="27"/>
      <c r="K4" s="27"/>
      <c r="L4" s="27"/>
      <c r="M4" s="27"/>
    </row>
    <row r="5" spans="2:14" ht="15.75" thickBot="1" x14ac:dyDescent="0.3">
      <c r="B5" s="26"/>
      <c r="C5" s="27"/>
      <c r="D5" s="27"/>
      <c r="E5" s="27"/>
      <c r="F5" s="27"/>
      <c r="G5" s="27"/>
      <c r="H5" s="27"/>
      <c r="I5" s="27"/>
      <c r="J5" s="27"/>
      <c r="K5" s="27"/>
      <c r="L5" s="27"/>
      <c r="M5" s="27"/>
      <c r="N5" s="27"/>
    </row>
    <row r="6" spans="2:14" x14ac:dyDescent="0.25">
      <c r="B6" s="136" t="s">
        <v>54</v>
      </c>
      <c r="C6" s="124"/>
      <c r="D6" s="124"/>
      <c r="E6" s="124"/>
      <c r="F6" s="124"/>
      <c r="G6" s="124"/>
      <c r="H6" s="124"/>
      <c r="I6" s="124"/>
      <c r="J6" s="124"/>
      <c r="K6" s="124"/>
      <c r="L6" s="124"/>
      <c r="M6" s="126"/>
      <c r="N6" s="27"/>
    </row>
    <row r="7" spans="2:14" x14ac:dyDescent="0.25">
      <c r="B7" s="127"/>
      <c r="C7" s="27"/>
      <c r="D7" s="27"/>
      <c r="E7" s="27"/>
      <c r="F7" s="27"/>
      <c r="G7" s="27"/>
      <c r="H7" s="27"/>
      <c r="I7" s="27"/>
      <c r="J7" s="27"/>
      <c r="K7" s="27"/>
      <c r="L7" s="27"/>
      <c r="M7" s="128"/>
      <c r="N7" s="27"/>
    </row>
    <row r="8" spans="2:14" x14ac:dyDescent="0.25">
      <c r="B8" s="127"/>
      <c r="C8" s="29" t="s">
        <v>55</v>
      </c>
      <c r="D8" s="27"/>
      <c r="E8" s="27"/>
      <c r="F8" s="27"/>
      <c r="G8" s="27"/>
      <c r="H8" s="27"/>
      <c r="I8" s="27"/>
      <c r="J8" s="27"/>
      <c r="K8" s="27"/>
      <c r="L8" s="27"/>
      <c r="M8" s="128"/>
      <c r="N8" s="27"/>
    </row>
    <row r="9" spans="2:14" x14ac:dyDescent="0.25">
      <c r="B9" s="127"/>
      <c r="C9" s="29" t="s">
        <v>56</v>
      </c>
      <c r="D9" s="27"/>
      <c r="E9" s="27"/>
      <c r="F9" s="27"/>
      <c r="G9" s="27"/>
      <c r="H9" s="27"/>
      <c r="I9" s="27"/>
      <c r="J9" s="27"/>
      <c r="K9" s="27"/>
      <c r="L9" s="27"/>
      <c r="M9" s="128"/>
      <c r="N9" s="27"/>
    </row>
    <row r="10" spans="2:14" x14ac:dyDescent="0.25">
      <c r="B10" s="127"/>
      <c r="C10" s="27"/>
      <c r="D10" s="27"/>
      <c r="E10" s="27"/>
      <c r="F10" s="27"/>
      <c r="G10" s="27"/>
      <c r="H10" s="27"/>
      <c r="I10" s="27"/>
      <c r="J10" s="27"/>
      <c r="K10" s="27"/>
      <c r="L10" s="27"/>
      <c r="M10" s="128"/>
      <c r="N10" s="27"/>
    </row>
    <row r="11" spans="2:14" x14ac:dyDescent="0.25">
      <c r="B11" s="127"/>
      <c r="C11" s="234" t="s">
        <v>57</v>
      </c>
      <c r="D11" s="234"/>
      <c r="E11" s="234"/>
      <c r="F11" s="234"/>
      <c r="G11" s="234"/>
      <c r="H11" s="234"/>
      <c r="I11" s="234"/>
      <c r="J11" s="234"/>
      <c r="K11" s="27"/>
      <c r="L11" s="27"/>
      <c r="M11" s="128"/>
      <c r="N11" s="27"/>
    </row>
    <row r="12" spans="2:14" x14ac:dyDescent="0.25">
      <c r="B12" s="127"/>
      <c r="C12" s="27"/>
      <c r="D12" s="27"/>
      <c r="E12" s="27"/>
      <c r="F12" s="27"/>
      <c r="G12" s="27"/>
      <c r="H12" s="27"/>
      <c r="I12" s="27"/>
      <c r="J12" s="27"/>
      <c r="K12" s="27"/>
      <c r="L12" s="27"/>
      <c r="M12" s="128"/>
      <c r="N12" s="27"/>
    </row>
    <row r="13" spans="2:14" x14ac:dyDescent="0.25">
      <c r="B13" s="127"/>
      <c r="C13" s="27"/>
      <c r="D13" s="32" t="s">
        <v>58</v>
      </c>
      <c r="E13" s="73"/>
      <c r="F13" s="56"/>
      <c r="G13" s="27"/>
      <c r="H13" s="27"/>
      <c r="I13" s="27"/>
      <c r="J13" s="27"/>
      <c r="K13" s="27"/>
      <c r="L13" s="27"/>
      <c r="M13" s="128"/>
      <c r="N13" s="27"/>
    </row>
    <row r="14" spans="2:14" x14ac:dyDescent="0.25">
      <c r="B14" s="127"/>
      <c r="C14" s="27"/>
      <c r="D14" s="32" t="s">
        <v>59</v>
      </c>
      <c r="E14" s="79"/>
      <c r="F14" s="27"/>
      <c r="G14" s="27"/>
      <c r="H14" s="27"/>
      <c r="I14" s="27"/>
      <c r="J14" s="27"/>
      <c r="K14" s="27"/>
      <c r="L14" s="27"/>
      <c r="M14" s="128"/>
      <c r="N14" s="27"/>
    </row>
    <row r="15" spans="2:14" x14ac:dyDescent="0.25">
      <c r="B15" s="127"/>
      <c r="C15" s="27"/>
      <c r="D15" s="32" t="s">
        <v>60</v>
      </c>
      <c r="E15" s="97">
        <f>IFERROR((E14/E13),0)</f>
        <v>0</v>
      </c>
      <c r="F15" s="27"/>
      <c r="G15" s="27"/>
      <c r="H15" s="27"/>
      <c r="I15" s="27"/>
      <c r="J15" s="27"/>
      <c r="K15" s="27"/>
      <c r="L15" s="27"/>
      <c r="M15" s="128"/>
      <c r="N15" s="27"/>
    </row>
    <row r="16" spans="2:14" x14ac:dyDescent="0.25">
      <c r="B16" s="127"/>
      <c r="C16" s="27"/>
      <c r="D16" s="32"/>
      <c r="E16" s="81"/>
      <c r="F16" s="27"/>
      <c r="G16" s="27"/>
      <c r="H16" s="27"/>
      <c r="I16" s="27"/>
      <c r="J16" s="27"/>
      <c r="K16" s="27"/>
      <c r="L16" s="27"/>
      <c r="M16" s="128"/>
      <c r="N16" s="27"/>
    </row>
    <row r="17" spans="2:14" x14ac:dyDescent="0.25">
      <c r="B17" s="127"/>
      <c r="C17" s="27"/>
      <c r="D17" s="32" t="s">
        <v>61</v>
      </c>
      <c r="E17" s="83"/>
      <c r="F17" s="27"/>
      <c r="G17" s="27"/>
      <c r="H17" s="27"/>
      <c r="I17" s="27"/>
      <c r="J17" s="27"/>
      <c r="K17" s="27"/>
      <c r="L17" s="27"/>
      <c r="M17" s="128"/>
      <c r="N17" s="27"/>
    </row>
    <row r="18" spans="2:14" x14ac:dyDescent="0.25">
      <c r="B18" s="127"/>
      <c r="C18" s="27"/>
      <c r="D18" s="32"/>
      <c r="E18" s="82"/>
      <c r="F18" s="27"/>
      <c r="G18" s="27"/>
      <c r="H18" s="27"/>
      <c r="I18" s="27"/>
      <c r="J18" s="27"/>
      <c r="K18" s="27"/>
      <c r="L18" s="27"/>
      <c r="M18" s="128"/>
      <c r="N18" s="27"/>
    </row>
    <row r="19" spans="2:14" x14ac:dyDescent="0.25">
      <c r="B19" s="127"/>
      <c r="C19" s="29" t="s">
        <v>62</v>
      </c>
      <c r="D19" s="32"/>
      <c r="E19" s="82"/>
      <c r="F19" s="27"/>
      <c r="G19" s="27"/>
      <c r="M19" s="132"/>
    </row>
    <row r="20" spans="2:14" ht="15.75" thickBot="1" x14ac:dyDescent="0.3">
      <c r="B20" s="133"/>
      <c r="C20" s="169" t="s">
        <v>63</v>
      </c>
      <c r="D20" s="177"/>
      <c r="E20" s="178"/>
      <c r="F20" s="134"/>
      <c r="G20" s="134"/>
      <c r="H20" s="167"/>
      <c r="I20" s="167"/>
      <c r="J20" s="167"/>
      <c r="K20" s="167"/>
      <c r="L20" s="167"/>
      <c r="M20" s="168"/>
    </row>
    <row r="21" spans="2:14" x14ac:dyDescent="0.25">
      <c r="C21" s="29"/>
      <c r="D21" s="32"/>
      <c r="E21" s="82"/>
      <c r="F21" s="27"/>
      <c r="G21" s="27"/>
    </row>
    <row r="22" spans="2:14" ht="15.75" thickBot="1" x14ac:dyDescent="0.3">
      <c r="C22" s="29"/>
      <c r="D22" s="32"/>
      <c r="E22" s="82"/>
      <c r="F22" s="27"/>
      <c r="G22" s="27"/>
    </row>
    <row r="23" spans="2:14" x14ac:dyDescent="0.25">
      <c r="B23" s="136" t="s">
        <v>64</v>
      </c>
      <c r="C23" s="124"/>
      <c r="D23" s="124"/>
      <c r="E23" s="125"/>
      <c r="F23" s="124"/>
      <c r="G23" s="124"/>
      <c r="H23" s="124"/>
      <c r="I23" s="124"/>
      <c r="J23" s="124"/>
      <c r="K23" s="124"/>
      <c r="L23" s="124"/>
      <c r="M23" s="126"/>
    </row>
    <row r="24" spans="2:14" x14ac:dyDescent="0.25">
      <c r="B24" s="127"/>
      <c r="C24" s="27"/>
      <c r="D24" s="27"/>
      <c r="E24" s="36"/>
      <c r="F24" s="34"/>
      <c r="G24" s="34"/>
      <c r="H24" s="27"/>
      <c r="I24" s="27"/>
      <c r="J24" s="27"/>
      <c r="K24" s="27"/>
      <c r="L24" s="27"/>
      <c r="M24" s="128"/>
    </row>
    <row r="25" spans="2:14" x14ac:dyDescent="0.25">
      <c r="B25" s="127"/>
      <c r="C25" s="158" t="s">
        <v>65</v>
      </c>
      <c r="D25" s="27"/>
      <c r="E25" s="21">
        <v>50</v>
      </c>
      <c r="F25" s="129"/>
      <c r="G25" s="130" t="s">
        <v>66</v>
      </c>
      <c r="H25" s="27"/>
      <c r="I25" s="27" t="s">
        <v>67</v>
      </c>
      <c r="J25" s="27"/>
      <c r="K25" s="27"/>
      <c r="L25" s="27"/>
      <c r="M25" s="128"/>
    </row>
    <row r="26" spans="2:14" x14ac:dyDescent="0.25">
      <c r="B26" s="127"/>
      <c r="C26" s="27"/>
      <c r="D26" s="27"/>
      <c r="E26" s="21">
        <v>100</v>
      </c>
      <c r="F26" s="129"/>
      <c r="G26" s="130" t="s">
        <v>68</v>
      </c>
      <c r="H26" s="27"/>
      <c r="I26" s="27" t="s">
        <v>69</v>
      </c>
      <c r="J26" s="27"/>
      <c r="K26" s="27"/>
      <c r="L26" s="27"/>
      <c r="M26" s="128"/>
    </row>
    <row r="27" spans="2:14" x14ac:dyDescent="0.25">
      <c r="B27" s="127"/>
      <c r="C27" s="27"/>
      <c r="D27" s="27"/>
      <c r="E27" s="21">
        <v>150</v>
      </c>
      <c r="F27" s="129"/>
      <c r="G27" s="130" t="s">
        <v>70</v>
      </c>
      <c r="H27" s="27"/>
      <c r="I27" s="27" t="s">
        <v>71</v>
      </c>
      <c r="J27" s="27"/>
      <c r="K27" s="27"/>
      <c r="L27" s="27"/>
      <c r="M27" s="128"/>
    </row>
    <row r="28" spans="2:14" x14ac:dyDescent="0.25">
      <c r="B28" s="127"/>
      <c r="C28" s="27"/>
      <c r="D28" s="27"/>
      <c r="E28" s="21"/>
      <c r="F28" s="129"/>
      <c r="G28" s="130"/>
      <c r="H28" s="27"/>
      <c r="I28" s="27"/>
      <c r="J28" s="27"/>
      <c r="K28" s="27"/>
      <c r="L28" s="27"/>
      <c r="M28" s="128"/>
    </row>
    <row r="29" spans="2:14" ht="15" customHeight="1" x14ac:dyDescent="0.25">
      <c r="B29" s="127"/>
      <c r="C29" s="27"/>
      <c r="D29" s="32" t="s">
        <v>72</v>
      </c>
      <c r="E29" s="179"/>
      <c r="F29" s="129"/>
      <c r="G29" s="233"/>
      <c r="H29" s="233"/>
      <c r="I29" s="233"/>
      <c r="J29" s="233"/>
      <c r="K29" s="233"/>
      <c r="L29" s="233"/>
      <c r="M29" s="128"/>
    </row>
    <row r="30" spans="2:14" x14ac:dyDescent="0.25">
      <c r="B30" s="127"/>
      <c r="C30" s="27"/>
      <c r="D30" s="27"/>
      <c r="E30" s="38"/>
      <c r="F30" s="129"/>
      <c r="G30" s="233"/>
      <c r="H30" s="233"/>
      <c r="I30" s="233"/>
      <c r="J30" s="233"/>
      <c r="K30" s="233"/>
      <c r="L30" s="233"/>
      <c r="M30" s="128"/>
    </row>
    <row r="31" spans="2:14" x14ac:dyDescent="0.25">
      <c r="B31" s="127"/>
      <c r="C31" s="27" t="s">
        <v>73</v>
      </c>
      <c r="D31" s="27"/>
      <c r="E31" s="38"/>
      <c r="F31" s="129"/>
      <c r="G31" s="131"/>
      <c r="H31" s="131"/>
      <c r="I31" s="131"/>
      <c r="J31" s="131"/>
      <c r="K31" s="131"/>
      <c r="L31" s="131"/>
      <c r="M31" s="128"/>
    </row>
    <row r="32" spans="2:14" ht="15.75" thickBot="1" x14ac:dyDescent="0.3">
      <c r="B32" s="133"/>
      <c r="C32" s="166"/>
      <c r="D32" s="166"/>
      <c r="E32" s="166"/>
      <c r="F32" s="166"/>
      <c r="G32" s="134"/>
      <c r="H32" s="167"/>
      <c r="I32" s="167"/>
      <c r="J32" s="167"/>
      <c r="K32" s="167"/>
      <c r="L32" s="167"/>
      <c r="M32" s="168"/>
    </row>
    <row r="33" spans="2:13" ht="15.75" thickBot="1" x14ac:dyDescent="0.3">
      <c r="G33" s="130"/>
      <c r="H33" s="27"/>
      <c r="I33" s="27"/>
      <c r="J33" s="27"/>
      <c r="K33" s="27"/>
      <c r="L33" s="27"/>
      <c r="M33" s="27"/>
    </row>
    <row r="34" spans="2:13" x14ac:dyDescent="0.25">
      <c r="B34" s="156"/>
      <c r="C34" s="124"/>
      <c r="D34" s="124"/>
      <c r="E34" s="153"/>
      <c r="F34" s="124"/>
      <c r="G34" s="124"/>
      <c r="H34" s="124"/>
      <c r="I34" s="124"/>
      <c r="J34" s="124"/>
      <c r="K34" s="124"/>
      <c r="L34" s="124"/>
      <c r="M34" s="126"/>
    </row>
    <row r="35" spans="2:13" x14ac:dyDescent="0.25">
      <c r="B35" s="127"/>
      <c r="C35" s="158" t="s">
        <v>74</v>
      </c>
      <c r="D35" s="27"/>
      <c r="E35" s="74">
        <v>10</v>
      </c>
      <c r="F35" s="27"/>
      <c r="G35" s="27" t="s">
        <v>75</v>
      </c>
      <c r="H35" s="27"/>
      <c r="I35" s="27"/>
      <c r="J35" s="27"/>
      <c r="K35" s="27"/>
      <c r="L35" s="27"/>
      <c r="M35" s="128"/>
    </row>
    <row r="36" spans="2:13" x14ac:dyDescent="0.25">
      <c r="B36" s="127"/>
      <c r="C36" s="27"/>
      <c r="D36" s="27"/>
      <c r="E36" s="180"/>
      <c r="F36" s="27"/>
      <c r="G36" s="27" t="s">
        <v>76</v>
      </c>
      <c r="H36" s="27"/>
      <c r="I36" s="27"/>
      <c r="J36" s="27"/>
      <c r="K36" s="27"/>
      <c r="L36" s="27"/>
      <c r="M36" s="128"/>
    </row>
    <row r="37" spans="2:13" x14ac:dyDescent="0.25">
      <c r="B37" s="127"/>
      <c r="C37" s="27"/>
      <c r="D37" s="27"/>
      <c r="E37" s="21"/>
      <c r="F37" s="27"/>
      <c r="G37" s="27"/>
      <c r="H37" s="27"/>
      <c r="I37" s="27"/>
      <c r="J37" s="27"/>
      <c r="K37" s="27"/>
      <c r="L37" s="27"/>
      <c r="M37" s="128"/>
    </row>
    <row r="38" spans="2:13" ht="21.6" customHeight="1" x14ac:dyDescent="0.25">
      <c r="B38" s="127"/>
      <c r="C38" s="27"/>
      <c r="D38" s="27"/>
      <c r="E38" s="20">
        <f>SUM(E35*E36)</f>
        <v>0</v>
      </c>
      <c r="F38" s="27"/>
      <c r="G38" s="27" t="s">
        <v>77</v>
      </c>
      <c r="H38" s="27"/>
      <c r="I38" s="27"/>
      <c r="J38" s="27"/>
      <c r="K38" s="27"/>
      <c r="L38" s="27"/>
      <c r="M38" s="128"/>
    </row>
    <row r="39" spans="2:13" ht="15.75" thickBot="1" x14ac:dyDescent="0.3">
      <c r="B39" s="133"/>
      <c r="C39" s="169" t="s">
        <v>78</v>
      </c>
      <c r="D39" s="134"/>
      <c r="E39" s="164"/>
      <c r="F39" s="170"/>
      <c r="G39" s="134"/>
      <c r="H39" s="134"/>
      <c r="I39" s="134"/>
      <c r="J39" s="134"/>
      <c r="K39" s="134"/>
      <c r="L39" s="134"/>
      <c r="M39" s="135"/>
    </row>
    <row r="40" spans="2:13" x14ac:dyDescent="0.25">
      <c r="C40" s="27"/>
      <c r="D40" s="27"/>
      <c r="E40" s="137"/>
      <c r="F40" s="27"/>
      <c r="G40" s="27"/>
      <c r="H40" s="27"/>
      <c r="I40" s="27"/>
      <c r="J40" s="27"/>
      <c r="K40" s="27"/>
      <c r="L40" s="27"/>
      <c r="M40" s="27"/>
    </row>
    <row r="41" spans="2:13" ht="15.75" thickBot="1" x14ac:dyDescent="0.3">
      <c r="C41" s="27"/>
      <c r="D41" s="27"/>
      <c r="E41" s="137"/>
      <c r="F41" s="27"/>
      <c r="G41" s="27"/>
      <c r="H41" s="27"/>
      <c r="I41" s="27"/>
      <c r="J41" s="27"/>
      <c r="K41" s="27"/>
      <c r="L41" s="27"/>
      <c r="M41" s="27"/>
    </row>
    <row r="42" spans="2:13" ht="15" customHeight="1" x14ac:dyDescent="0.25">
      <c r="B42" s="156"/>
      <c r="C42" s="162" t="s">
        <v>79</v>
      </c>
      <c r="D42" s="124"/>
      <c r="E42" s="163">
        <v>50</v>
      </c>
      <c r="F42" s="124"/>
      <c r="G42" s="157" t="s">
        <v>66</v>
      </c>
      <c r="H42" s="124"/>
      <c r="I42" s="124" t="s">
        <v>67</v>
      </c>
      <c r="J42" s="124"/>
      <c r="K42" s="124"/>
      <c r="L42" s="124"/>
      <c r="M42" s="126"/>
    </row>
    <row r="43" spans="2:13" x14ac:dyDescent="0.25">
      <c r="B43" s="127"/>
      <c r="C43" s="27"/>
      <c r="D43" s="27"/>
      <c r="E43" s="24">
        <v>100</v>
      </c>
      <c r="F43" s="27"/>
      <c r="G43" s="130" t="s">
        <v>68</v>
      </c>
      <c r="H43" s="27"/>
      <c r="I43" s="27" t="s">
        <v>69</v>
      </c>
      <c r="J43" s="27"/>
      <c r="K43" s="27"/>
      <c r="L43" s="27"/>
      <c r="M43" s="128"/>
    </row>
    <row r="44" spans="2:13" x14ac:dyDescent="0.25">
      <c r="B44" s="127"/>
      <c r="C44" s="27"/>
      <c r="D44" s="27"/>
      <c r="E44" s="24">
        <v>150</v>
      </c>
      <c r="F44" s="27"/>
      <c r="G44" s="130" t="s">
        <v>70</v>
      </c>
      <c r="H44" s="27"/>
      <c r="I44" s="27" t="s">
        <v>71</v>
      </c>
      <c r="J44" s="27"/>
      <c r="K44" s="27"/>
      <c r="L44" s="27"/>
      <c r="M44" s="128"/>
    </row>
    <row r="45" spans="2:13" x14ac:dyDescent="0.25">
      <c r="B45" s="127"/>
      <c r="C45" s="27"/>
      <c r="D45" s="27"/>
      <c r="E45" s="137"/>
      <c r="F45" s="27"/>
      <c r="G45" s="130"/>
      <c r="H45" s="27"/>
      <c r="I45" s="27"/>
      <c r="J45" s="27"/>
      <c r="K45" s="27"/>
      <c r="L45" s="27"/>
      <c r="M45" s="128"/>
    </row>
    <row r="46" spans="2:13" x14ac:dyDescent="0.25">
      <c r="B46" s="127"/>
      <c r="C46" s="27"/>
      <c r="D46" s="32" t="s">
        <v>80</v>
      </c>
      <c r="E46" s="74"/>
      <c r="F46" s="27"/>
      <c r="G46" s="130"/>
      <c r="H46" s="27"/>
      <c r="I46" s="27"/>
      <c r="J46" s="27"/>
      <c r="K46" s="27"/>
      <c r="L46" s="27"/>
      <c r="M46" s="128"/>
    </row>
    <row r="47" spans="2:13" x14ac:dyDescent="0.25">
      <c r="B47" s="127"/>
      <c r="C47" s="27"/>
      <c r="D47" s="27"/>
      <c r="E47" s="38"/>
      <c r="F47" s="27"/>
      <c r="G47" s="130"/>
      <c r="H47" s="27"/>
      <c r="I47" s="27"/>
      <c r="J47" s="27"/>
      <c r="K47" s="27"/>
      <c r="L47" s="27"/>
      <c r="M47" s="128"/>
    </row>
    <row r="48" spans="2:13" ht="15.75" thickBot="1" x14ac:dyDescent="0.3">
      <c r="B48" s="133"/>
      <c r="C48" s="134" t="s">
        <v>81</v>
      </c>
      <c r="D48" s="134"/>
      <c r="E48" s="164"/>
      <c r="F48" s="134"/>
      <c r="G48" s="165"/>
      <c r="H48" s="134"/>
      <c r="I48" s="134"/>
      <c r="J48" s="134"/>
      <c r="K48" s="134"/>
      <c r="L48" s="134"/>
      <c r="M48" s="135"/>
    </row>
    <row r="49" spans="2:13" ht="15.75" thickBot="1" x14ac:dyDescent="0.3">
      <c r="C49" s="27"/>
      <c r="D49" s="27"/>
      <c r="E49" s="37"/>
      <c r="F49" s="27"/>
      <c r="G49" s="35"/>
      <c r="H49" s="27"/>
      <c r="I49" s="27"/>
      <c r="J49" s="27"/>
      <c r="K49" s="27"/>
      <c r="L49" s="27"/>
      <c r="M49" s="27"/>
    </row>
    <row r="50" spans="2:13" x14ac:dyDescent="0.25">
      <c r="B50" s="156"/>
      <c r="C50" s="124"/>
      <c r="D50" s="124"/>
      <c r="E50" s="153"/>
      <c r="F50" s="124"/>
      <c r="G50" s="157"/>
      <c r="H50" s="124"/>
      <c r="I50" s="124"/>
      <c r="J50" s="124"/>
      <c r="K50" s="124"/>
      <c r="L50" s="124"/>
      <c r="M50" s="126"/>
    </row>
    <row r="51" spans="2:13" x14ac:dyDescent="0.25">
      <c r="B51" s="127"/>
      <c r="C51" s="158" t="s">
        <v>82</v>
      </c>
      <c r="D51" s="27"/>
      <c r="E51" s="74">
        <v>10</v>
      </c>
      <c r="F51" s="27"/>
      <c r="G51" s="27" t="s">
        <v>75</v>
      </c>
      <c r="H51" s="27"/>
      <c r="I51" s="27"/>
      <c r="J51" s="27"/>
      <c r="K51" s="27"/>
      <c r="L51" s="27"/>
      <c r="M51" s="128"/>
    </row>
    <row r="52" spans="2:13" x14ac:dyDescent="0.25">
      <c r="B52" s="127"/>
      <c r="C52" s="27"/>
      <c r="D52" s="27"/>
      <c r="E52" s="75"/>
      <c r="F52" s="27"/>
      <c r="G52" s="27" t="s">
        <v>83</v>
      </c>
      <c r="H52" s="27"/>
      <c r="I52" s="27"/>
      <c r="J52" s="27"/>
      <c r="K52" s="27"/>
      <c r="L52" s="27"/>
      <c r="M52" s="128"/>
    </row>
    <row r="53" spans="2:13" x14ac:dyDescent="0.25">
      <c r="B53" s="127"/>
      <c r="C53" s="27"/>
      <c r="D53" s="27"/>
      <c r="E53" s="21"/>
      <c r="F53" s="27"/>
      <c r="G53" s="130"/>
      <c r="H53" s="27"/>
      <c r="I53" s="27"/>
      <c r="J53" s="27"/>
      <c r="K53" s="27"/>
      <c r="L53" s="27"/>
      <c r="M53" s="128"/>
    </row>
    <row r="54" spans="2:13" x14ac:dyDescent="0.25">
      <c r="B54" s="127"/>
      <c r="C54" s="32"/>
      <c r="D54" s="154"/>
      <c r="E54" s="20">
        <f>SUM(E51*E52)</f>
        <v>0</v>
      </c>
      <c r="F54" s="27"/>
      <c r="G54" s="27" t="s">
        <v>84</v>
      </c>
      <c r="H54" s="27"/>
      <c r="I54" s="27"/>
      <c r="J54" s="27"/>
      <c r="K54" s="27"/>
      <c r="L54" s="27"/>
      <c r="M54" s="128"/>
    </row>
    <row r="55" spans="2:13" x14ac:dyDescent="0.25">
      <c r="B55" s="127"/>
      <c r="C55" s="32"/>
      <c r="D55" s="154"/>
      <c r="E55" s="21"/>
      <c r="F55" s="27"/>
      <c r="G55" s="27"/>
      <c r="H55" s="27"/>
      <c r="I55" s="27"/>
      <c r="J55" s="27"/>
      <c r="K55" s="27"/>
      <c r="L55" s="27"/>
      <c r="M55" s="128"/>
    </row>
    <row r="56" spans="2:13" ht="15.75" thickBot="1" x14ac:dyDescent="0.3">
      <c r="B56" s="133"/>
      <c r="C56" s="159" t="s">
        <v>85</v>
      </c>
      <c r="D56" s="160"/>
      <c r="E56" s="161"/>
      <c r="F56" s="134"/>
      <c r="G56" s="134"/>
      <c r="H56" s="134"/>
      <c r="I56" s="134"/>
      <c r="J56" s="134"/>
      <c r="K56" s="134"/>
      <c r="L56" s="134"/>
      <c r="M56" s="135"/>
    </row>
    <row r="57" spans="2:13" x14ac:dyDescent="0.25">
      <c r="C57" s="40"/>
      <c r="D57" s="33"/>
      <c r="E57" s="21"/>
      <c r="F57" s="27"/>
      <c r="G57" s="27"/>
      <c r="H57" s="27"/>
      <c r="I57" s="27"/>
      <c r="J57" s="27"/>
      <c r="K57" s="27"/>
      <c r="L57" s="27"/>
      <c r="M57" s="27"/>
    </row>
    <row r="58" spans="2:13" ht="15.75" thickBot="1" x14ac:dyDescent="0.3">
      <c r="C58" s="32"/>
      <c r="D58" s="33"/>
      <c r="E58" s="37"/>
      <c r="F58" s="27"/>
      <c r="G58" s="27"/>
      <c r="H58" s="27"/>
      <c r="I58" s="27"/>
      <c r="J58" s="27"/>
      <c r="K58" s="27"/>
      <c r="L58" s="27"/>
      <c r="M58" s="27"/>
    </row>
    <row r="59" spans="2:13" x14ac:dyDescent="0.25">
      <c r="B59" s="136" t="s">
        <v>86</v>
      </c>
      <c r="C59" s="151"/>
      <c r="D59" s="152"/>
      <c r="E59" s="153"/>
      <c r="F59" s="124"/>
      <c r="G59" s="124"/>
      <c r="H59" s="124"/>
      <c r="I59" s="124"/>
      <c r="J59" s="124"/>
      <c r="K59" s="124"/>
      <c r="L59" s="124"/>
      <c r="M59" s="126"/>
    </row>
    <row r="60" spans="2:13" x14ac:dyDescent="0.25">
      <c r="B60" s="127"/>
      <c r="C60" s="32"/>
      <c r="D60" s="154"/>
      <c r="E60" s="38"/>
      <c r="F60" s="27"/>
      <c r="G60" s="27"/>
      <c r="H60" s="27"/>
      <c r="I60" s="27"/>
      <c r="J60" s="27"/>
      <c r="K60" s="27"/>
      <c r="L60" s="27"/>
      <c r="M60" s="128"/>
    </row>
    <row r="61" spans="2:13" x14ac:dyDescent="0.25">
      <c r="B61" s="127"/>
      <c r="C61" s="27" t="s">
        <v>87</v>
      </c>
      <c r="D61" s="27"/>
      <c r="E61" s="74">
        <v>5</v>
      </c>
      <c r="F61" s="27"/>
      <c r="G61" s="27" t="s">
        <v>88</v>
      </c>
      <c r="H61" s="27"/>
      <c r="I61" s="27"/>
      <c r="J61" s="27"/>
      <c r="K61" s="27"/>
      <c r="L61" s="27"/>
      <c r="M61" s="128"/>
    </row>
    <row r="62" spans="2:13" x14ac:dyDescent="0.25">
      <c r="B62" s="127"/>
      <c r="C62" s="27" t="s">
        <v>89</v>
      </c>
      <c r="D62" s="27"/>
      <c r="E62" s="75"/>
      <c r="F62" s="27"/>
      <c r="G62" s="27"/>
      <c r="H62" s="27"/>
      <c r="I62" s="27"/>
      <c r="J62" s="27"/>
      <c r="K62" s="27"/>
      <c r="L62" s="27"/>
      <c r="M62" s="128"/>
    </row>
    <row r="63" spans="2:13" x14ac:dyDescent="0.25">
      <c r="B63" s="127"/>
      <c r="C63" s="27"/>
      <c r="D63" s="27"/>
      <c r="E63" s="38"/>
      <c r="F63" s="27"/>
      <c r="G63" s="27"/>
      <c r="H63" s="27"/>
      <c r="I63" s="27"/>
      <c r="J63" s="27"/>
      <c r="K63" s="27"/>
      <c r="L63" s="27"/>
      <c r="M63" s="128"/>
    </row>
    <row r="64" spans="2:13" x14ac:dyDescent="0.25">
      <c r="B64" s="127"/>
      <c r="C64" s="27" t="s">
        <v>90</v>
      </c>
      <c r="D64" s="27"/>
      <c r="E64" s="20">
        <f>SUM(E61*E62)</f>
        <v>0</v>
      </c>
      <c r="F64" s="27"/>
      <c r="G64" s="27" t="s">
        <v>91</v>
      </c>
      <c r="H64" s="27"/>
      <c r="I64" s="27"/>
      <c r="J64" s="27"/>
      <c r="K64" s="27"/>
      <c r="L64" s="27"/>
      <c r="M64" s="128"/>
    </row>
    <row r="65" spans="2:14" x14ac:dyDescent="0.25">
      <c r="B65" s="127"/>
      <c r="C65" s="27"/>
      <c r="D65" s="27"/>
      <c r="E65" s="38"/>
      <c r="F65" s="27"/>
      <c r="G65" s="27"/>
      <c r="H65" s="27"/>
      <c r="I65" s="27"/>
      <c r="J65" s="27"/>
      <c r="K65" s="27"/>
      <c r="L65" s="27"/>
      <c r="M65" s="128"/>
    </row>
    <row r="66" spans="2:14" x14ac:dyDescent="0.25">
      <c r="B66" s="127"/>
      <c r="C66" s="155" t="s">
        <v>92</v>
      </c>
      <c r="D66" s="27"/>
      <c r="E66" s="38"/>
      <c r="F66" s="27"/>
      <c r="G66" s="27"/>
      <c r="H66" s="27"/>
      <c r="I66" s="27"/>
      <c r="J66" s="27"/>
      <c r="K66" s="27"/>
      <c r="L66" s="27"/>
      <c r="M66" s="128"/>
    </row>
    <row r="67" spans="2:14" x14ac:dyDescent="0.25">
      <c r="B67" s="127"/>
      <c r="C67" s="32" t="s">
        <v>93</v>
      </c>
      <c r="D67" s="154">
        <v>1</v>
      </c>
      <c r="E67" s="38"/>
      <c r="F67" s="27"/>
      <c r="G67" s="27" t="s">
        <v>94</v>
      </c>
      <c r="H67" s="27"/>
      <c r="I67" s="27"/>
      <c r="J67" s="27"/>
      <c r="K67" s="27"/>
      <c r="L67" s="27"/>
      <c r="M67" s="128"/>
    </row>
    <row r="68" spans="2:14" x14ac:dyDescent="0.25">
      <c r="B68" s="127"/>
      <c r="C68" s="32" t="s">
        <v>95</v>
      </c>
      <c r="D68" s="154">
        <v>0.4</v>
      </c>
      <c r="E68" s="38"/>
      <c r="F68" s="27"/>
      <c r="G68" s="27"/>
      <c r="H68" s="27"/>
      <c r="I68" s="27"/>
      <c r="J68" s="27"/>
      <c r="K68" s="27"/>
      <c r="L68" s="27"/>
      <c r="M68" s="128"/>
    </row>
    <row r="69" spans="2:14" x14ac:dyDescent="0.25">
      <c r="B69" s="127"/>
      <c r="C69" s="32" t="s">
        <v>96</v>
      </c>
      <c r="D69" s="154">
        <v>0.2</v>
      </c>
      <c r="E69" s="38"/>
      <c r="F69" s="27"/>
      <c r="G69" s="27"/>
      <c r="H69" s="27"/>
      <c r="I69" s="27"/>
      <c r="J69" s="27"/>
      <c r="K69" s="27"/>
      <c r="L69" s="27"/>
      <c r="M69" s="128"/>
    </row>
    <row r="70" spans="2:14" x14ac:dyDescent="0.25">
      <c r="B70" s="127"/>
      <c r="C70" s="32"/>
      <c r="D70" s="154"/>
      <c r="E70" s="38"/>
      <c r="F70" s="27"/>
      <c r="G70" s="27"/>
      <c r="H70" s="27"/>
      <c r="I70" s="27"/>
      <c r="J70" s="27"/>
      <c r="K70" s="27"/>
      <c r="L70" s="27"/>
      <c r="M70" s="128"/>
    </row>
    <row r="71" spans="2:14" x14ac:dyDescent="0.25">
      <c r="B71" s="127"/>
      <c r="C71" s="231" t="s">
        <v>97</v>
      </c>
      <c r="D71" s="231"/>
      <c r="E71" s="231"/>
      <c r="F71" s="231"/>
      <c r="G71" s="231"/>
      <c r="H71" s="231"/>
      <c r="I71" s="231"/>
      <c r="J71" s="27"/>
      <c r="K71" s="27"/>
      <c r="L71" s="27"/>
      <c r="M71" s="128"/>
    </row>
    <row r="72" spans="2:14" ht="15.75" thickBot="1" x14ac:dyDescent="0.3">
      <c r="B72" s="133"/>
      <c r="C72" s="232"/>
      <c r="D72" s="232"/>
      <c r="E72" s="232"/>
      <c r="F72" s="232"/>
      <c r="G72" s="232"/>
      <c r="H72" s="232"/>
      <c r="I72" s="232"/>
      <c r="J72" s="134"/>
      <c r="K72" s="134"/>
      <c r="L72" s="134"/>
      <c r="M72" s="135"/>
    </row>
    <row r="73" spans="2:14" x14ac:dyDescent="0.25">
      <c r="C73" s="27"/>
      <c r="D73" s="27"/>
      <c r="E73" s="37"/>
      <c r="F73" s="27"/>
      <c r="G73" s="27"/>
      <c r="H73" s="27"/>
      <c r="I73" s="27"/>
      <c r="J73" s="27"/>
      <c r="K73" s="27"/>
      <c r="L73" s="27"/>
      <c r="M73" s="27"/>
    </row>
    <row r="74" spans="2:14" ht="15.75" thickBot="1" x14ac:dyDescent="0.3">
      <c r="C74" s="27"/>
      <c r="D74" s="27"/>
      <c r="E74" s="37"/>
      <c r="F74" s="27"/>
      <c r="G74" s="27"/>
      <c r="H74" s="27"/>
      <c r="I74" s="27"/>
      <c r="J74" s="27"/>
      <c r="K74" s="27"/>
      <c r="L74" s="27"/>
      <c r="M74" s="27"/>
    </row>
    <row r="75" spans="2:14" x14ac:dyDescent="0.25">
      <c r="B75" s="136" t="s">
        <v>98</v>
      </c>
      <c r="C75" s="124"/>
      <c r="D75" s="153"/>
      <c r="E75" s="124"/>
      <c r="F75" s="124"/>
      <c r="G75" s="124"/>
      <c r="H75" s="124"/>
      <c r="I75" s="124"/>
      <c r="J75" s="124"/>
      <c r="K75" s="124"/>
      <c r="L75" s="124"/>
      <c r="M75" s="126"/>
    </row>
    <row r="76" spans="2:14" x14ac:dyDescent="0.25">
      <c r="B76" s="127"/>
      <c r="C76" s="27"/>
      <c r="D76" s="27"/>
      <c r="E76" s="38"/>
      <c r="F76" s="27"/>
      <c r="G76" s="27"/>
      <c r="H76" s="27"/>
      <c r="I76" s="27"/>
      <c r="J76" s="27"/>
      <c r="K76" s="27"/>
      <c r="L76" s="27"/>
      <c r="M76" s="128"/>
    </row>
    <row r="77" spans="2:14" x14ac:dyDescent="0.25">
      <c r="B77" s="127"/>
      <c r="C77" s="27" t="s">
        <v>290</v>
      </c>
      <c r="D77" s="27"/>
      <c r="E77" s="27"/>
      <c r="F77" s="27"/>
      <c r="G77" s="27"/>
      <c r="H77" s="27"/>
      <c r="I77" s="27"/>
      <c r="J77" s="27"/>
      <c r="K77" s="27"/>
      <c r="L77" s="27"/>
      <c r="M77" s="128"/>
    </row>
    <row r="78" spans="2:14" x14ac:dyDescent="0.25">
      <c r="B78" s="127"/>
      <c r="C78" s="27"/>
      <c r="D78" s="27"/>
      <c r="E78" s="38"/>
      <c r="F78" s="27"/>
      <c r="G78" s="27"/>
      <c r="H78" s="27"/>
      <c r="I78" s="27"/>
      <c r="J78" s="27"/>
      <c r="K78" s="27"/>
      <c r="L78" s="27"/>
      <c r="M78" s="128"/>
    </row>
    <row r="79" spans="2:14" x14ac:dyDescent="0.25">
      <c r="B79" s="127"/>
      <c r="C79" s="6"/>
      <c r="D79" s="6" t="s">
        <v>99</v>
      </c>
      <c r="E79" s="17" t="s">
        <v>100</v>
      </c>
      <c r="F79" s="17" t="s">
        <v>101</v>
      </c>
      <c r="G79" s="6" t="s">
        <v>102</v>
      </c>
      <c r="H79" s="6" t="s">
        <v>103</v>
      </c>
      <c r="I79" s="27"/>
      <c r="J79" s="27"/>
      <c r="K79" s="27"/>
      <c r="L79" s="27"/>
      <c r="M79" s="128"/>
      <c r="N79" s="27"/>
    </row>
    <row r="80" spans="2:14" x14ac:dyDescent="0.25">
      <c r="B80" s="127"/>
      <c r="C80" s="7" t="s">
        <v>104</v>
      </c>
      <c r="D80" s="73">
        <v>0</v>
      </c>
      <c r="E80" s="12">
        <f>SUM(D80/60)*'Appendix - Cost Assumptions'!I6</f>
        <v>0</v>
      </c>
      <c r="F80" s="88">
        <v>1</v>
      </c>
      <c r="G80" s="73">
        <v>1</v>
      </c>
      <c r="H80" s="5">
        <f>SUM(E80*F80*G80)</f>
        <v>0</v>
      </c>
      <c r="I80" s="27"/>
      <c r="J80" s="27"/>
      <c r="K80" s="27"/>
      <c r="L80" s="27"/>
      <c r="M80" s="128"/>
      <c r="N80" s="27"/>
    </row>
    <row r="81" spans="2:14" x14ac:dyDescent="0.25">
      <c r="B81" s="127"/>
      <c r="C81" s="7" t="s">
        <v>105</v>
      </c>
      <c r="D81" s="73">
        <v>0</v>
      </c>
      <c r="E81" s="12">
        <f>SUM(D81/60)*'Appendix - Cost Assumptions'!I7</f>
        <v>0</v>
      </c>
      <c r="F81" s="88">
        <v>1</v>
      </c>
      <c r="G81" s="73">
        <v>1</v>
      </c>
      <c r="H81" s="5">
        <f>SUM(E81*F81*G81)</f>
        <v>0</v>
      </c>
      <c r="I81" s="27"/>
      <c r="J81" s="27"/>
      <c r="K81" s="27"/>
      <c r="L81" s="27"/>
      <c r="M81" s="128"/>
      <c r="N81" s="27"/>
    </row>
    <row r="82" spans="2:14" x14ac:dyDescent="0.25">
      <c r="B82" s="127"/>
      <c r="C82" s="7" t="s">
        <v>106</v>
      </c>
      <c r="D82" s="73">
        <v>0</v>
      </c>
      <c r="E82" s="12">
        <f>SUM(D82/60)*'Appendix - Cost Assumptions'!I8</f>
        <v>0</v>
      </c>
      <c r="F82" s="88">
        <v>1</v>
      </c>
      <c r="G82" s="73">
        <v>1</v>
      </c>
      <c r="H82" s="5">
        <f t="shared" ref="H82:H88" si="0">SUM(E82*F82*G82)</f>
        <v>0</v>
      </c>
      <c r="I82" s="27"/>
      <c r="J82" s="27"/>
      <c r="K82" s="27"/>
      <c r="L82" s="27"/>
      <c r="M82" s="128"/>
      <c r="N82" s="27"/>
    </row>
    <row r="83" spans="2:14" x14ac:dyDescent="0.25">
      <c r="B83" s="127"/>
      <c r="C83" s="7" t="s">
        <v>107</v>
      </c>
      <c r="D83" s="73">
        <v>0</v>
      </c>
      <c r="E83" s="12">
        <f>SUM(D83/60)*'Appendix - Cost Assumptions'!I9</f>
        <v>0</v>
      </c>
      <c r="F83" s="88">
        <v>1</v>
      </c>
      <c r="G83" s="73">
        <v>1</v>
      </c>
      <c r="H83" s="5">
        <f t="shared" si="0"/>
        <v>0</v>
      </c>
      <c r="I83" s="27"/>
      <c r="J83" s="27"/>
      <c r="K83" s="27"/>
      <c r="L83" s="27"/>
      <c r="M83" s="128"/>
      <c r="N83" s="27"/>
    </row>
    <row r="84" spans="2:14" x14ac:dyDescent="0.25">
      <c r="B84" s="127"/>
      <c r="C84" s="92" t="s">
        <v>108</v>
      </c>
      <c r="D84" s="93">
        <v>0</v>
      </c>
      <c r="E84" s="94">
        <f>SUM(D84/60)*'Appendix - Cost Assumptions'!I10</f>
        <v>0</v>
      </c>
      <c r="F84" s="96">
        <v>1</v>
      </c>
      <c r="G84" s="93">
        <v>1</v>
      </c>
      <c r="H84" s="95">
        <f>SUM(E84*F84*G84)</f>
        <v>0</v>
      </c>
      <c r="I84" s="27" t="s">
        <v>109</v>
      </c>
      <c r="J84" s="27"/>
      <c r="K84" s="27"/>
      <c r="L84" s="27"/>
      <c r="M84" s="128"/>
      <c r="N84" s="27"/>
    </row>
    <row r="85" spans="2:14" x14ac:dyDescent="0.25">
      <c r="B85" s="127"/>
      <c r="C85" s="92" t="s">
        <v>110</v>
      </c>
      <c r="D85" s="93">
        <v>0</v>
      </c>
      <c r="E85" s="94">
        <f>SUM(D85/60)*'Appendix - Cost Assumptions'!I11</f>
        <v>0</v>
      </c>
      <c r="F85" s="96">
        <v>1</v>
      </c>
      <c r="G85" s="93">
        <v>1</v>
      </c>
      <c r="H85" s="95">
        <f t="shared" si="0"/>
        <v>0</v>
      </c>
      <c r="I85" s="27" t="s">
        <v>109</v>
      </c>
      <c r="J85" s="27"/>
      <c r="K85" s="27"/>
      <c r="L85" s="27"/>
      <c r="M85" s="128"/>
      <c r="N85" s="27"/>
    </row>
    <row r="86" spans="2:14" x14ac:dyDescent="0.25">
      <c r="B86" s="127"/>
      <c r="C86" s="7" t="s">
        <v>111</v>
      </c>
      <c r="D86" s="73">
        <v>0</v>
      </c>
      <c r="E86" s="12">
        <f>SUM(D86/60)*'Appendix - Cost Assumptions'!I12</f>
        <v>0</v>
      </c>
      <c r="F86" s="88">
        <v>1</v>
      </c>
      <c r="G86" s="73">
        <v>1</v>
      </c>
      <c r="H86" s="5">
        <f t="shared" si="0"/>
        <v>0</v>
      </c>
      <c r="I86" s="27"/>
      <c r="J86" s="27"/>
      <c r="K86" s="27"/>
      <c r="L86" s="27"/>
      <c r="M86" s="128"/>
      <c r="N86" s="27"/>
    </row>
    <row r="87" spans="2:14" x14ac:dyDescent="0.25">
      <c r="B87" s="127"/>
      <c r="C87" s="7" t="s">
        <v>112</v>
      </c>
      <c r="D87" s="73">
        <v>0</v>
      </c>
      <c r="E87" s="12">
        <f>SUM(D87/60)*'Appendix - Cost Assumptions'!I13</f>
        <v>0</v>
      </c>
      <c r="F87" s="88">
        <v>1</v>
      </c>
      <c r="G87" s="73">
        <v>1</v>
      </c>
      <c r="H87" s="5">
        <f t="shared" si="0"/>
        <v>0</v>
      </c>
      <c r="I87" s="27"/>
      <c r="J87" s="27"/>
      <c r="K87" s="27"/>
      <c r="L87" s="27"/>
      <c r="M87" s="128"/>
      <c r="N87" s="27"/>
    </row>
    <row r="88" spans="2:14" x14ac:dyDescent="0.25">
      <c r="B88" s="127"/>
      <c r="C88" s="7" t="s">
        <v>113</v>
      </c>
      <c r="D88" s="73">
        <v>0</v>
      </c>
      <c r="E88" s="12">
        <f>SUM(D88/60)*'Appendix - Cost Assumptions'!I14</f>
        <v>0</v>
      </c>
      <c r="F88" s="88">
        <v>1</v>
      </c>
      <c r="G88" s="73">
        <v>1</v>
      </c>
      <c r="H88" s="5">
        <f t="shared" si="0"/>
        <v>0</v>
      </c>
      <c r="I88" s="27"/>
      <c r="J88" s="27"/>
      <c r="K88" s="27"/>
      <c r="L88" s="27"/>
      <c r="M88" s="128"/>
      <c r="N88" s="27"/>
    </row>
    <row r="89" spans="2:14" x14ac:dyDescent="0.25">
      <c r="B89" s="127"/>
      <c r="C89" s="32"/>
      <c r="D89" s="27"/>
      <c r="E89" s="171"/>
      <c r="F89" s="171"/>
      <c r="G89" s="27"/>
      <c r="H89" s="39"/>
      <c r="I89" s="27"/>
      <c r="J89" s="27"/>
      <c r="K89" s="27"/>
      <c r="L89" s="27"/>
      <c r="M89" s="128"/>
      <c r="N89" s="27"/>
    </row>
    <row r="90" spans="2:14" x14ac:dyDescent="0.25">
      <c r="B90" s="127"/>
      <c r="C90" s="32"/>
      <c r="D90" s="27"/>
      <c r="E90" s="171"/>
      <c r="F90" s="171"/>
      <c r="G90" s="32" t="s">
        <v>114</v>
      </c>
      <c r="H90" s="19">
        <f>SUM(H80:H89)</f>
        <v>0</v>
      </c>
      <c r="I90" s="27"/>
      <c r="J90" s="27"/>
      <c r="K90" s="27"/>
      <c r="L90" s="27"/>
      <c r="M90" s="128"/>
      <c r="N90" s="27"/>
    </row>
    <row r="91" spans="2:14" x14ac:dyDescent="0.25">
      <c r="B91" s="127"/>
      <c r="C91" t="s">
        <v>115</v>
      </c>
      <c r="D91" s="27"/>
      <c r="E91" s="38"/>
      <c r="F91" s="27"/>
      <c r="G91" s="27"/>
      <c r="H91" s="27"/>
      <c r="I91" s="27"/>
      <c r="J91" s="27"/>
      <c r="K91" s="27"/>
      <c r="L91" s="27"/>
      <c r="M91" s="128"/>
    </row>
    <row r="92" spans="2:14" x14ac:dyDescent="0.25">
      <c r="B92" s="127"/>
      <c r="C92" s="27"/>
      <c r="D92" s="27"/>
      <c r="E92" s="38"/>
      <c r="F92" s="27"/>
      <c r="G92" s="27"/>
      <c r="H92" s="27"/>
      <c r="I92" s="27"/>
      <c r="J92" s="27"/>
      <c r="K92" s="27"/>
      <c r="L92" s="27"/>
      <c r="M92" s="128"/>
    </row>
    <row r="93" spans="2:14" x14ac:dyDescent="0.25">
      <c r="B93" s="127"/>
      <c r="C93" t="s">
        <v>116</v>
      </c>
      <c r="D93" t="s">
        <v>117</v>
      </c>
      <c r="E93" s="20">
        <f>SUM(H90)</f>
        <v>0</v>
      </c>
      <c r="F93" s="27"/>
      <c r="G93" s="27"/>
      <c r="H93" s="27"/>
      <c r="I93" s="27"/>
      <c r="J93" s="27"/>
      <c r="K93" s="27"/>
      <c r="L93" s="27"/>
      <c r="M93" s="128"/>
    </row>
    <row r="94" spans="2:14" x14ac:dyDescent="0.25">
      <c r="B94" s="127"/>
      <c r="C94" s="27"/>
      <c r="D94" s="27"/>
      <c r="E94" s="21"/>
      <c r="F94" s="27"/>
      <c r="G94" s="27"/>
      <c r="H94" s="27"/>
      <c r="I94" s="27"/>
      <c r="J94" s="27"/>
      <c r="K94" s="27"/>
      <c r="L94" s="27"/>
      <c r="M94" s="128"/>
    </row>
    <row r="95" spans="2:14" ht="15.75" thickBot="1" x14ac:dyDescent="0.3">
      <c r="B95" s="133"/>
      <c r="C95" s="134" t="s">
        <v>118</v>
      </c>
      <c r="D95" s="134"/>
      <c r="E95" s="172">
        <v>0</v>
      </c>
      <c r="F95" s="134"/>
      <c r="G95" s="134" t="s">
        <v>119</v>
      </c>
      <c r="H95" s="134"/>
      <c r="I95" s="134"/>
      <c r="J95" s="134"/>
      <c r="K95" s="134"/>
      <c r="L95" s="134"/>
      <c r="M95" s="135"/>
    </row>
    <row r="96" spans="2:14" x14ac:dyDescent="0.25">
      <c r="C96" s="27"/>
      <c r="D96" s="27"/>
      <c r="E96" s="37"/>
      <c r="F96" s="27"/>
      <c r="G96" s="27"/>
      <c r="H96" s="27"/>
      <c r="I96" s="27"/>
      <c r="J96" s="27"/>
      <c r="K96" s="27"/>
      <c r="L96" s="27"/>
      <c r="M96" s="27"/>
    </row>
    <row r="97" spans="2:14" ht="15.75" thickBot="1" x14ac:dyDescent="0.3">
      <c r="C97" s="27"/>
      <c r="D97" s="27"/>
      <c r="E97" s="37"/>
      <c r="F97" s="27"/>
      <c r="G97" s="27"/>
      <c r="H97" s="27"/>
      <c r="I97" s="27"/>
      <c r="J97" s="27"/>
      <c r="K97" s="27"/>
      <c r="L97" s="27"/>
      <c r="M97" s="27"/>
    </row>
    <row r="98" spans="2:14" x14ac:dyDescent="0.25">
      <c r="B98" s="136" t="s">
        <v>120</v>
      </c>
      <c r="C98" s="124"/>
      <c r="D98" s="153"/>
      <c r="E98" s="124"/>
      <c r="F98" s="124"/>
      <c r="G98" s="124"/>
      <c r="H98" s="124"/>
      <c r="I98" s="124"/>
      <c r="J98" s="124"/>
      <c r="K98" s="124"/>
      <c r="L98" s="124"/>
      <c r="M98" s="126"/>
    </row>
    <row r="99" spans="2:14" x14ac:dyDescent="0.25">
      <c r="B99" s="173"/>
      <c r="C99" s="27"/>
      <c r="D99" s="38"/>
      <c r="E99" s="27"/>
      <c r="F99" s="27"/>
      <c r="G99" s="27"/>
      <c r="H99" s="27"/>
      <c r="I99" s="27"/>
      <c r="J99" s="27"/>
      <c r="K99" s="27"/>
      <c r="L99" s="27"/>
      <c r="M99" s="128"/>
    </row>
    <row r="100" spans="2:14" x14ac:dyDescent="0.25">
      <c r="B100" s="173"/>
      <c r="C100" s="27" t="s">
        <v>291</v>
      </c>
      <c r="D100" s="38"/>
      <c r="E100" s="27"/>
      <c r="F100" s="27"/>
      <c r="G100" s="27"/>
      <c r="H100" s="27"/>
      <c r="I100" s="27"/>
      <c r="J100" s="27"/>
      <c r="K100" s="27"/>
      <c r="L100" s="27"/>
      <c r="M100" s="128"/>
    </row>
    <row r="101" spans="2:14" x14ac:dyDescent="0.25">
      <c r="B101" s="173"/>
      <c r="C101" s="27"/>
      <c r="D101" s="38"/>
      <c r="E101" s="27"/>
      <c r="F101" s="27"/>
      <c r="G101" s="27"/>
      <c r="H101" s="27"/>
      <c r="I101" s="27"/>
      <c r="J101" s="27"/>
      <c r="K101" s="27"/>
      <c r="L101" s="27"/>
      <c r="M101" s="128"/>
    </row>
    <row r="102" spans="2:14" x14ac:dyDescent="0.25">
      <c r="B102" s="127"/>
      <c r="C102" s="6"/>
      <c r="D102" s="6" t="s">
        <v>99</v>
      </c>
      <c r="E102" s="17" t="s">
        <v>100</v>
      </c>
      <c r="F102" s="17" t="s">
        <v>101</v>
      </c>
      <c r="G102" s="6" t="s">
        <v>102</v>
      </c>
      <c r="H102" s="6" t="s">
        <v>103</v>
      </c>
      <c r="I102" s="27"/>
      <c r="J102" s="27"/>
      <c r="K102" s="27"/>
      <c r="L102" s="27"/>
      <c r="M102" s="128"/>
      <c r="N102" s="27"/>
    </row>
    <row r="103" spans="2:14" x14ac:dyDescent="0.25">
      <c r="B103" s="127"/>
      <c r="C103" s="7" t="s">
        <v>104</v>
      </c>
      <c r="D103" s="73">
        <v>0</v>
      </c>
      <c r="E103" s="12">
        <f>SUM(D103/60)*'Appendix - Cost Assumptions'!I6</f>
        <v>0</v>
      </c>
      <c r="F103" s="88">
        <v>1</v>
      </c>
      <c r="G103" s="73">
        <v>1</v>
      </c>
      <c r="H103" s="5">
        <f>SUM(E103*F103*G103)</f>
        <v>0</v>
      </c>
      <c r="I103" s="27"/>
      <c r="J103" s="27"/>
      <c r="K103" s="27"/>
      <c r="L103" s="27"/>
      <c r="M103" s="128"/>
      <c r="N103" s="27"/>
    </row>
    <row r="104" spans="2:14" x14ac:dyDescent="0.25">
      <c r="B104" s="127"/>
      <c r="C104" s="7" t="s">
        <v>105</v>
      </c>
      <c r="D104" s="73">
        <v>0</v>
      </c>
      <c r="E104" s="12">
        <f>SUM(D104/60)*'Appendix - Cost Assumptions'!I7</f>
        <v>0</v>
      </c>
      <c r="F104" s="88">
        <v>1</v>
      </c>
      <c r="G104" s="73">
        <v>1</v>
      </c>
      <c r="H104" s="5">
        <f>SUM(E104*F104*G104)</f>
        <v>0</v>
      </c>
      <c r="I104" s="27"/>
      <c r="J104" s="27"/>
      <c r="K104" s="27"/>
      <c r="L104" s="27"/>
      <c r="M104" s="128"/>
      <c r="N104" s="27"/>
    </row>
    <row r="105" spans="2:14" x14ac:dyDescent="0.25">
      <c r="B105" s="127"/>
      <c r="C105" s="7" t="s">
        <v>106</v>
      </c>
      <c r="D105" s="73">
        <v>0</v>
      </c>
      <c r="E105" s="12">
        <f>SUM(D105/60)*'Appendix - Cost Assumptions'!I8</f>
        <v>0</v>
      </c>
      <c r="F105" s="88">
        <v>1</v>
      </c>
      <c r="G105" s="73">
        <v>1</v>
      </c>
      <c r="H105" s="5">
        <f t="shared" ref="H105:H108" si="1">SUM(E105*F105*G105)</f>
        <v>0</v>
      </c>
      <c r="I105" s="27"/>
      <c r="J105" s="27"/>
      <c r="K105" s="27"/>
      <c r="L105" s="27"/>
      <c r="M105" s="128"/>
      <c r="N105" s="27"/>
    </row>
    <row r="106" spans="2:14" x14ac:dyDescent="0.25">
      <c r="B106" s="127"/>
      <c r="C106" s="7" t="s">
        <v>107</v>
      </c>
      <c r="D106" s="73">
        <v>0</v>
      </c>
      <c r="E106" s="12">
        <f>SUM(D106/60)*'Appendix - Cost Assumptions'!I9</f>
        <v>0</v>
      </c>
      <c r="F106" s="88">
        <v>1</v>
      </c>
      <c r="G106" s="73">
        <v>1</v>
      </c>
      <c r="H106" s="5">
        <f t="shared" si="1"/>
        <v>0</v>
      </c>
      <c r="I106" s="27"/>
      <c r="J106" s="27"/>
      <c r="K106" s="27"/>
      <c r="L106" s="27"/>
      <c r="M106" s="128"/>
      <c r="N106" s="27"/>
    </row>
    <row r="107" spans="2:14" x14ac:dyDescent="0.25">
      <c r="B107" s="127"/>
      <c r="C107" s="92" t="s">
        <v>108</v>
      </c>
      <c r="D107" s="93">
        <v>0</v>
      </c>
      <c r="E107" s="94">
        <f>SUM(D107/60)*'Appendix - Cost Assumptions'!I10</f>
        <v>0</v>
      </c>
      <c r="F107" s="96">
        <v>1</v>
      </c>
      <c r="G107" s="93">
        <v>1</v>
      </c>
      <c r="H107" s="95">
        <f t="shared" si="1"/>
        <v>0</v>
      </c>
      <c r="I107" s="27" t="s">
        <v>109</v>
      </c>
      <c r="J107" s="27"/>
      <c r="K107" s="27"/>
      <c r="L107" s="27"/>
      <c r="M107" s="128"/>
      <c r="N107" s="27"/>
    </row>
    <row r="108" spans="2:14" x14ac:dyDescent="0.25">
      <c r="B108" s="127"/>
      <c r="C108" s="92" t="s">
        <v>110</v>
      </c>
      <c r="D108" s="93">
        <v>0</v>
      </c>
      <c r="E108" s="94">
        <f>SUM(D108/60)*'Appendix - Cost Assumptions'!I11</f>
        <v>0</v>
      </c>
      <c r="F108" s="96">
        <v>1</v>
      </c>
      <c r="G108" s="93">
        <v>1</v>
      </c>
      <c r="H108" s="95">
        <f t="shared" si="1"/>
        <v>0</v>
      </c>
      <c r="I108" s="27" t="s">
        <v>109</v>
      </c>
      <c r="J108" s="27"/>
      <c r="K108" s="27"/>
      <c r="L108" s="27"/>
      <c r="M108" s="128"/>
      <c r="N108" s="27"/>
    </row>
    <row r="109" spans="2:14" x14ac:dyDescent="0.25">
      <c r="B109" s="127"/>
      <c r="C109" s="7" t="s">
        <v>111</v>
      </c>
      <c r="D109" s="73">
        <v>0</v>
      </c>
      <c r="E109" s="12">
        <f>SUM(D109/60)*'Appendix - Cost Assumptions'!I12</f>
        <v>0</v>
      </c>
      <c r="F109" s="88">
        <v>1</v>
      </c>
      <c r="G109" s="73">
        <v>1</v>
      </c>
      <c r="H109" s="5">
        <f t="shared" ref="H109:H111" si="2">SUM(E109*F109*G109)</f>
        <v>0</v>
      </c>
      <c r="I109" s="27"/>
      <c r="J109" s="27"/>
      <c r="K109" s="27"/>
      <c r="L109" s="27"/>
      <c r="M109" s="128"/>
      <c r="N109" s="27"/>
    </row>
    <row r="110" spans="2:14" x14ac:dyDescent="0.25">
      <c r="B110" s="127"/>
      <c r="C110" s="7" t="s">
        <v>112</v>
      </c>
      <c r="D110" s="73">
        <v>0</v>
      </c>
      <c r="E110" s="12">
        <f>SUM(D110/60)*'Appendix - Cost Assumptions'!I13</f>
        <v>0</v>
      </c>
      <c r="F110" s="88">
        <v>1</v>
      </c>
      <c r="G110" s="73">
        <v>1</v>
      </c>
      <c r="H110" s="5">
        <f t="shared" si="2"/>
        <v>0</v>
      </c>
      <c r="I110" s="27"/>
      <c r="J110" s="27"/>
      <c r="K110" s="27"/>
      <c r="L110" s="27"/>
      <c r="M110" s="128"/>
      <c r="N110" s="27"/>
    </row>
    <row r="111" spans="2:14" x14ac:dyDescent="0.25">
      <c r="B111" s="127"/>
      <c r="C111" s="7" t="s">
        <v>113</v>
      </c>
      <c r="D111" s="73">
        <v>0</v>
      </c>
      <c r="E111" s="12">
        <f>SUM(D111/60)*'Appendix - Cost Assumptions'!I14</f>
        <v>0</v>
      </c>
      <c r="F111" s="88">
        <v>1</v>
      </c>
      <c r="G111" s="73">
        <v>1</v>
      </c>
      <c r="H111" s="5">
        <f t="shared" si="2"/>
        <v>0</v>
      </c>
      <c r="I111" s="27"/>
      <c r="J111" s="27"/>
      <c r="K111" s="27"/>
      <c r="L111" s="27"/>
      <c r="M111" s="128"/>
      <c r="N111" s="27"/>
    </row>
    <row r="112" spans="2:14" x14ac:dyDescent="0.25">
      <c r="B112" s="127"/>
      <c r="C112" s="32"/>
      <c r="D112" s="27"/>
      <c r="E112" s="171"/>
      <c r="F112" s="171"/>
      <c r="G112" s="27"/>
      <c r="H112" s="39"/>
      <c r="I112" s="27"/>
      <c r="J112" s="27"/>
      <c r="K112" s="27"/>
      <c r="L112" s="27"/>
      <c r="M112" s="128"/>
      <c r="N112" s="27"/>
    </row>
    <row r="113" spans="2:14" x14ac:dyDescent="0.25">
      <c r="B113" s="127"/>
      <c r="C113" s="32"/>
      <c r="D113" s="27"/>
      <c r="E113" s="171"/>
      <c r="F113" s="171"/>
      <c r="G113" s="32" t="s">
        <v>114</v>
      </c>
      <c r="H113" s="19">
        <f>SUM(H103:H112)</f>
        <v>0</v>
      </c>
      <c r="I113" s="27"/>
      <c r="J113" s="27"/>
      <c r="K113" s="27"/>
      <c r="L113" s="27"/>
      <c r="M113" s="128"/>
      <c r="N113" s="27"/>
    </row>
    <row r="114" spans="2:14" x14ac:dyDescent="0.25">
      <c r="B114" s="127"/>
      <c r="C114" t="s">
        <v>115</v>
      </c>
      <c r="D114" s="27"/>
      <c r="E114" s="171"/>
      <c r="F114" s="171"/>
      <c r="G114" s="32"/>
      <c r="H114" s="9"/>
      <c r="I114" s="27"/>
      <c r="J114" s="27"/>
      <c r="K114" s="27"/>
      <c r="L114" s="27"/>
      <c r="M114" s="128"/>
      <c r="N114" s="27"/>
    </row>
    <row r="115" spans="2:14" x14ac:dyDescent="0.25">
      <c r="B115" s="173"/>
      <c r="C115" s="27"/>
      <c r="D115" s="38"/>
      <c r="E115" s="27"/>
      <c r="F115" s="27"/>
      <c r="G115" s="27"/>
      <c r="H115" s="27"/>
      <c r="I115" s="27"/>
      <c r="J115" s="27"/>
      <c r="K115" s="27"/>
      <c r="L115" s="27"/>
      <c r="M115" s="128"/>
    </row>
    <row r="116" spans="2:14" x14ac:dyDescent="0.25">
      <c r="B116" s="127"/>
      <c r="C116" s="27" t="s">
        <v>121</v>
      </c>
      <c r="D116" s="27"/>
      <c r="E116" s="20">
        <f>SUM(H113)</f>
        <v>0</v>
      </c>
      <c r="F116" s="27"/>
      <c r="G116" s="27"/>
      <c r="H116" s="27"/>
      <c r="I116" s="27"/>
      <c r="J116" s="27"/>
      <c r="K116" s="27"/>
      <c r="L116" s="27"/>
      <c r="M116" s="128"/>
    </row>
    <row r="117" spans="2:14" x14ac:dyDescent="0.25">
      <c r="B117" s="127"/>
      <c r="C117" s="27"/>
      <c r="D117" s="27"/>
      <c r="E117" s="38"/>
      <c r="F117" s="27"/>
      <c r="G117" s="27"/>
      <c r="H117" s="27"/>
      <c r="I117" s="27"/>
      <c r="J117" s="27"/>
      <c r="K117" s="27"/>
      <c r="L117" s="27"/>
      <c r="M117" s="128"/>
    </row>
    <row r="118" spans="2:14" x14ac:dyDescent="0.25">
      <c r="B118" s="127"/>
      <c r="C118" s="27" t="s">
        <v>122</v>
      </c>
      <c r="D118" s="27"/>
      <c r="E118" s="74">
        <v>0</v>
      </c>
      <c r="F118" s="27"/>
      <c r="G118" s="27" t="s">
        <v>119</v>
      </c>
      <c r="H118" s="27"/>
      <c r="I118" s="27"/>
      <c r="J118" s="27"/>
      <c r="K118" s="27"/>
      <c r="L118" s="27"/>
      <c r="M118" s="128"/>
    </row>
    <row r="119" spans="2:14" ht="15.75" thickBot="1" x14ac:dyDescent="0.3">
      <c r="B119" s="133"/>
      <c r="C119" s="134"/>
      <c r="D119" s="134"/>
      <c r="E119" s="164"/>
      <c r="F119" s="134"/>
      <c r="G119" s="134"/>
      <c r="H119" s="134"/>
      <c r="I119" s="134"/>
      <c r="J119" s="134"/>
      <c r="K119" s="134"/>
      <c r="L119" s="134"/>
      <c r="M119" s="135"/>
    </row>
    <row r="120" spans="2:14" ht="15.75" thickBot="1" x14ac:dyDescent="0.3">
      <c r="C120" s="27"/>
      <c r="D120" s="27"/>
      <c r="E120" s="37"/>
      <c r="F120" s="27"/>
      <c r="G120" s="27"/>
      <c r="H120" s="27"/>
      <c r="I120" s="27"/>
      <c r="J120" s="27"/>
      <c r="K120" s="27"/>
      <c r="L120" s="27"/>
      <c r="M120" s="27"/>
    </row>
    <row r="121" spans="2:14" x14ac:dyDescent="0.25">
      <c r="B121" s="136" t="s">
        <v>123</v>
      </c>
      <c r="C121" s="124"/>
      <c r="D121" s="124"/>
      <c r="E121" s="125"/>
      <c r="F121" s="124"/>
      <c r="G121" s="124"/>
      <c r="H121" s="124"/>
      <c r="I121" s="124"/>
      <c r="J121" s="124"/>
      <c r="K121" s="124"/>
      <c r="L121" s="124"/>
      <c r="M121" s="126"/>
    </row>
    <row r="122" spans="2:14" x14ac:dyDescent="0.25">
      <c r="B122" s="127"/>
      <c r="C122" s="27"/>
      <c r="D122" s="27"/>
      <c r="E122" s="36"/>
      <c r="F122" s="27"/>
      <c r="G122" s="27"/>
      <c r="H122" s="27"/>
      <c r="I122" s="27"/>
      <c r="J122" s="27"/>
      <c r="K122" s="27"/>
      <c r="L122" s="27"/>
      <c r="M122" s="128"/>
    </row>
    <row r="123" spans="2:14" x14ac:dyDescent="0.25">
      <c r="B123" s="127"/>
      <c r="C123" s="27" t="s">
        <v>292</v>
      </c>
      <c r="D123" s="27"/>
      <c r="E123" s="36"/>
      <c r="F123" s="27"/>
      <c r="G123" s="27"/>
      <c r="H123" s="27"/>
      <c r="I123" s="27"/>
      <c r="J123" s="27"/>
      <c r="K123" s="27"/>
      <c r="L123" s="27"/>
      <c r="M123" s="128"/>
    </row>
    <row r="124" spans="2:14" x14ac:dyDescent="0.25">
      <c r="B124" s="127"/>
      <c r="C124" s="27"/>
      <c r="D124" s="27"/>
      <c r="E124" s="36"/>
      <c r="F124" s="27"/>
      <c r="G124" s="27"/>
      <c r="H124" s="27"/>
      <c r="I124" s="27"/>
      <c r="J124" s="27"/>
      <c r="K124" s="27"/>
      <c r="L124" s="27"/>
      <c r="M124" s="128"/>
    </row>
    <row r="125" spans="2:14" x14ac:dyDescent="0.25">
      <c r="B125" s="127"/>
      <c r="C125" s="6"/>
      <c r="D125" s="6" t="s">
        <v>99</v>
      </c>
      <c r="E125" s="17" t="s">
        <v>124</v>
      </c>
      <c r="F125" s="6" t="s">
        <v>102</v>
      </c>
      <c r="G125" s="6" t="s">
        <v>125</v>
      </c>
      <c r="H125" s="27"/>
      <c r="I125" s="27"/>
      <c r="J125" s="27"/>
      <c r="K125" s="27"/>
      <c r="L125" s="27"/>
      <c r="M125" s="128"/>
    </row>
    <row r="126" spans="2:14" x14ac:dyDescent="0.25">
      <c r="B126" s="127"/>
      <c r="C126" s="7" t="s">
        <v>104</v>
      </c>
      <c r="D126" s="73">
        <v>0</v>
      </c>
      <c r="E126" s="12">
        <f>SUM(D126/60)*'Appendix - Cost Assumptions'!I6</f>
        <v>0</v>
      </c>
      <c r="F126" s="73">
        <v>1</v>
      </c>
      <c r="G126" s="5">
        <f>SUM(E126*F126)</f>
        <v>0</v>
      </c>
      <c r="H126" s="27"/>
      <c r="I126" s="27"/>
      <c r="J126" s="27"/>
      <c r="K126" s="27"/>
      <c r="L126" s="27"/>
      <c r="M126" s="128"/>
    </row>
    <row r="127" spans="2:14" x14ac:dyDescent="0.25">
      <c r="B127" s="127"/>
      <c r="C127" s="7" t="s">
        <v>105</v>
      </c>
      <c r="D127" s="73">
        <v>0</v>
      </c>
      <c r="E127" s="12">
        <f>SUM(D127/60)*'Appendix - Cost Assumptions'!I7</f>
        <v>0</v>
      </c>
      <c r="F127" s="73">
        <v>1</v>
      </c>
      <c r="G127" s="5">
        <f>SUM(E127*F127)</f>
        <v>0</v>
      </c>
      <c r="H127" s="27"/>
      <c r="I127" s="27"/>
      <c r="J127" s="27"/>
      <c r="K127" s="27"/>
      <c r="L127" s="27"/>
      <c r="M127" s="128"/>
    </row>
    <row r="128" spans="2:14" x14ac:dyDescent="0.25">
      <c r="B128" s="127"/>
      <c r="C128" s="7" t="s">
        <v>106</v>
      </c>
      <c r="D128" s="73">
        <v>0</v>
      </c>
      <c r="E128" s="12">
        <f>SUM(D128/60)*'Appendix - Cost Assumptions'!I8</f>
        <v>0</v>
      </c>
      <c r="F128" s="73">
        <v>1</v>
      </c>
      <c r="G128" s="5">
        <f t="shared" ref="G128:G134" si="3">SUM(E128*F128)</f>
        <v>0</v>
      </c>
      <c r="H128" s="27"/>
      <c r="I128" s="27"/>
      <c r="J128" s="27"/>
      <c r="K128" s="27"/>
      <c r="L128" s="27"/>
      <c r="M128" s="128"/>
    </row>
    <row r="129" spans="2:13" x14ac:dyDescent="0.25">
      <c r="B129" s="127"/>
      <c r="C129" s="7" t="s">
        <v>107</v>
      </c>
      <c r="D129" s="73">
        <v>0</v>
      </c>
      <c r="E129" s="12">
        <f>SUM(D129/60)*'Appendix - Cost Assumptions'!I9</f>
        <v>0</v>
      </c>
      <c r="F129" s="73">
        <v>1</v>
      </c>
      <c r="G129" s="5">
        <f t="shared" si="3"/>
        <v>0</v>
      </c>
      <c r="H129" s="27"/>
      <c r="I129" s="27"/>
      <c r="J129" s="27"/>
      <c r="K129" s="27"/>
      <c r="L129" s="27"/>
      <c r="M129" s="128"/>
    </row>
    <row r="130" spans="2:13" x14ac:dyDescent="0.25">
      <c r="B130" s="127"/>
      <c r="C130" s="92" t="s">
        <v>108</v>
      </c>
      <c r="D130" s="93">
        <v>0</v>
      </c>
      <c r="E130" s="94">
        <f>SUM(D130/60)*'Appendix - Cost Assumptions'!I10</f>
        <v>0</v>
      </c>
      <c r="F130" s="93">
        <v>1</v>
      </c>
      <c r="G130" s="95">
        <f t="shared" si="3"/>
        <v>0</v>
      </c>
      <c r="H130" s="27" t="s">
        <v>109</v>
      </c>
      <c r="I130" s="27"/>
      <c r="J130" s="27"/>
      <c r="K130" s="27"/>
      <c r="L130" s="27"/>
      <c r="M130" s="128"/>
    </row>
    <row r="131" spans="2:13" x14ac:dyDescent="0.25">
      <c r="B131" s="127"/>
      <c r="C131" s="92" t="s">
        <v>110</v>
      </c>
      <c r="D131" s="93">
        <v>0</v>
      </c>
      <c r="E131" s="94">
        <f>SUM(D131/60)*'Appendix - Cost Assumptions'!I11</f>
        <v>0</v>
      </c>
      <c r="F131" s="93">
        <v>1</v>
      </c>
      <c r="G131" s="95">
        <f t="shared" si="3"/>
        <v>0</v>
      </c>
      <c r="H131" s="27" t="s">
        <v>109</v>
      </c>
      <c r="I131" s="27"/>
      <c r="J131" s="27"/>
      <c r="K131" s="27"/>
      <c r="L131" s="27"/>
      <c r="M131" s="128"/>
    </row>
    <row r="132" spans="2:13" x14ac:dyDescent="0.25">
      <c r="B132" s="127"/>
      <c r="C132" s="7" t="s">
        <v>111</v>
      </c>
      <c r="D132" s="73">
        <v>0</v>
      </c>
      <c r="E132" s="12">
        <f>SUM(D132/60)*'Appendix - Cost Assumptions'!I12</f>
        <v>0</v>
      </c>
      <c r="F132" s="73">
        <v>1</v>
      </c>
      <c r="G132" s="5">
        <f t="shared" si="3"/>
        <v>0</v>
      </c>
      <c r="H132" s="27"/>
      <c r="I132" s="27"/>
      <c r="J132" s="27"/>
      <c r="K132" s="27"/>
      <c r="L132" s="27"/>
      <c r="M132" s="128"/>
    </row>
    <row r="133" spans="2:13" x14ac:dyDescent="0.25">
      <c r="B133" s="127"/>
      <c r="C133" s="7" t="s">
        <v>112</v>
      </c>
      <c r="D133" s="73">
        <v>0</v>
      </c>
      <c r="E133" s="12">
        <f>SUM(D133/60)*'Appendix - Cost Assumptions'!I13</f>
        <v>0</v>
      </c>
      <c r="F133" s="73">
        <v>1</v>
      </c>
      <c r="G133" s="5">
        <f t="shared" si="3"/>
        <v>0</v>
      </c>
      <c r="H133" s="27"/>
      <c r="I133" s="27"/>
      <c r="J133" s="27"/>
      <c r="K133" s="27"/>
      <c r="L133" s="27"/>
      <c r="M133" s="128"/>
    </row>
    <row r="134" spans="2:13" x14ac:dyDescent="0.25">
      <c r="B134" s="127"/>
      <c r="C134" s="7" t="s">
        <v>113</v>
      </c>
      <c r="D134" s="73">
        <v>0</v>
      </c>
      <c r="E134" s="12">
        <f>SUM(D134/60)*'Appendix - Cost Assumptions'!I14</f>
        <v>0</v>
      </c>
      <c r="F134" s="73">
        <v>1</v>
      </c>
      <c r="G134" s="5">
        <f t="shared" si="3"/>
        <v>0</v>
      </c>
      <c r="H134" s="27"/>
      <c r="I134" s="27"/>
      <c r="J134" s="27"/>
      <c r="K134" s="27"/>
      <c r="L134" s="27"/>
      <c r="M134" s="128"/>
    </row>
    <row r="135" spans="2:13" x14ac:dyDescent="0.25">
      <c r="B135" s="127"/>
      <c r="C135" s="27"/>
      <c r="D135" s="27"/>
      <c r="E135" s="36"/>
      <c r="F135" s="27"/>
      <c r="H135" s="27"/>
      <c r="I135" s="27"/>
      <c r="J135" s="27"/>
      <c r="K135" s="27"/>
      <c r="L135" s="27"/>
      <c r="M135" s="128"/>
    </row>
    <row r="136" spans="2:13" x14ac:dyDescent="0.25">
      <c r="B136" s="127"/>
      <c r="C136" s="27"/>
      <c r="D136" s="27"/>
      <c r="E136" s="36"/>
      <c r="F136" s="32" t="s">
        <v>114</v>
      </c>
      <c r="G136" s="19">
        <f>SUM(G126:G135)</f>
        <v>0</v>
      </c>
      <c r="H136" s="27" t="s">
        <v>126</v>
      </c>
      <c r="I136" s="27"/>
      <c r="J136" s="27"/>
      <c r="K136" s="27"/>
      <c r="L136" s="27"/>
      <c r="M136" s="128"/>
    </row>
    <row r="137" spans="2:13" x14ac:dyDescent="0.25">
      <c r="B137" s="127"/>
      <c r="C137" s="27"/>
      <c r="D137" s="27"/>
      <c r="E137" s="36"/>
      <c r="F137" s="32"/>
      <c r="G137" s="39"/>
      <c r="H137" s="27"/>
      <c r="I137" s="27"/>
      <c r="J137" s="27"/>
      <c r="K137" s="27"/>
      <c r="L137" s="27"/>
      <c r="M137" s="128"/>
    </row>
    <row r="138" spans="2:13" x14ac:dyDescent="0.25">
      <c r="B138" s="127"/>
      <c r="C138" s="40" t="s">
        <v>127</v>
      </c>
      <c r="D138" s="27"/>
      <c r="E138" s="36"/>
      <c r="F138" s="27"/>
      <c r="G138" s="39"/>
      <c r="H138" s="27"/>
      <c r="I138" s="27"/>
      <c r="J138" s="27"/>
      <c r="K138" s="27"/>
      <c r="L138" s="27"/>
      <c r="M138" s="128"/>
    </row>
    <row r="139" spans="2:13" x14ac:dyDescent="0.25">
      <c r="B139" s="127"/>
      <c r="C139" s="40"/>
      <c r="D139" s="27"/>
      <c r="E139" s="36"/>
      <c r="F139" s="27"/>
      <c r="G139" s="39"/>
      <c r="H139" s="27"/>
      <c r="I139" s="27"/>
      <c r="J139" s="27"/>
      <c r="K139" s="27"/>
      <c r="L139" s="27"/>
      <c r="M139" s="128"/>
    </row>
    <row r="140" spans="2:13" ht="15.75" thickBot="1" x14ac:dyDescent="0.3">
      <c r="B140" s="133"/>
      <c r="C140" s="167" t="s">
        <v>115</v>
      </c>
      <c r="D140" s="134"/>
      <c r="E140" s="174"/>
      <c r="F140" s="134"/>
      <c r="G140" s="175"/>
      <c r="H140" s="134" t="s">
        <v>128</v>
      </c>
      <c r="I140" s="134"/>
      <c r="J140" s="134"/>
      <c r="K140" s="134"/>
      <c r="L140" s="134"/>
      <c r="M140" s="135"/>
    </row>
    <row r="141" spans="2:13" ht="15.75" thickBot="1" x14ac:dyDescent="0.3">
      <c r="C141" s="27"/>
      <c r="D141" s="27"/>
      <c r="E141" s="36"/>
      <c r="F141" s="27"/>
      <c r="G141" s="39"/>
      <c r="H141" s="27"/>
      <c r="I141" s="27"/>
      <c r="J141" s="27"/>
      <c r="K141" s="27"/>
      <c r="L141" s="27"/>
      <c r="M141" s="27"/>
    </row>
    <row r="142" spans="2:13" x14ac:dyDescent="0.25">
      <c r="B142" s="136" t="s">
        <v>129</v>
      </c>
      <c r="C142" s="124"/>
      <c r="D142" s="124"/>
      <c r="E142" s="125"/>
      <c r="F142" s="124"/>
      <c r="G142" s="124"/>
      <c r="H142" s="124"/>
      <c r="I142" s="124"/>
      <c r="J142" s="124"/>
      <c r="K142" s="124"/>
      <c r="L142" s="124"/>
      <c r="M142" s="126"/>
    </row>
    <row r="143" spans="2:13" x14ac:dyDescent="0.25">
      <c r="B143" s="127"/>
      <c r="C143" s="27"/>
      <c r="D143" s="27"/>
      <c r="E143" s="36"/>
      <c r="F143" s="27"/>
      <c r="G143" s="27"/>
      <c r="H143" s="27"/>
      <c r="I143" s="27"/>
      <c r="J143" s="27"/>
      <c r="K143" s="27"/>
      <c r="L143" s="27"/>
      <c r="M143" s="128"/>
    </row>
    <row r="144" spans="2:13" x14ac:dyDescent="0.25">
      <c r="B144" s="127"/>
      <c r="C144" s="27" t="s">
        <v>130</v>
      </c>
      <c r="D144" s="27"/>
      <c r="E144" s="74">
        <v>0</v>
      </c>
      <c r="F144" s="36"/>
      <c r="G144" s="27" t="s">
        <v>131</v>
      </c>
      <c r="H144" s="27" t="s">
        <v>132</v>
      </c>
      <c r="I144" s="27"/>
      <c r="J144" s="27"/>
      <c r="K144" s="27"/>
      <c r="L144" s="27"/>
      <c r="M144" s="128"/>
    </row>
    <row r="145" spans="2:13" x14ac:dyDescent="0.25">
      <c r="B145" s="127"/>
      <c r="C145" s="27"/>
      <c r="D145" s="27"/>
      <c r="E145" s="36"/>
      <c r="F145" s="36"/>
      <c r="G145" s="27"/>
      <c r="H145" s="27"/>
      <c r="I145" s="27"/>
      <c r="J145" s="27"/>
      <c r="K145" s="27"/>
      <c r="L145" s="27"/>
      <c r="M145" s="128"/>
    </row>
    <row r="146" spans="2:13" x14ac:dyDescent="0.25">
      <c r="B146" s="127"/>
      <c r="C146" s="27" t="s">
        <v>133</v>
      </c>
      <c r="D146" s="27"/>
      <c r="E146" s="74">
        <v>0</v>
      </c>
      <c r="F146" s="36"/>
      <c r="G146" s="27" t="s">
        <v>134</v>
      </c>
      <c r="H146" s="27" t="s">
        <v>135</v>
      </c>
      <c r="I146" s="27"/>
      <c r="J146" s="27"/>
      <c r="K146" s="27"/>
      <c r="L146" s="27"/>
      <c r="M146" s="128"/>
    </row>
    <row r="147" spans="2:13" x14ac:dyDescent="0.25">
      <c r="B147" s="127"/>
      <c r="C147" s="27"/>
      <c r="D147" s="27"/>
      <c r="E147" s="36"/>
      <c r="F147" s="36"/>
      <c r="G147" s="27"/>
      <c r="H147" s="27"/>
      <c r="I147" s="27"/>
      <c r="J147" s="27"/>
      <c r="K147" s="27"/>
      <c r="L147" s="27"/>
      <c r="M147" s="128"/>
    </row>
    <row r="148" spans="2:13" x14ac:dyDescent="0.25">
      <c r="B148" s="127"/>
      <c r="C148" s="27" t="s">
        <v>136</v>
      </c>
      <c r="D148" s="27"/>
      <c r="E148" s="20">
        <f>SUM(E144*0.2)</f>
        <v>0</v>
      </c>
      <c r="F148" s="36"/>
      <c r="G148" s="27" t="s">
        <v>134</v>
      </c>
      <c r="H148" s="27" t="s">
        <v>137</v>
      </c>
      <c r="I148" s="27"/>
      <c r="J148" s="27"/>
      <c r="K148" s="27"/>
      <c r="L148" s="27"/>
      <c r="M148" s="128"/>
    </row>
    <row r="149" spans="2:13" ht="15.75" thickBot="1" x14ac:dyDescent="0.3">
      <c r="B149" s="133"/>
      <c r="C149" s="134"/>
      <c r="D149" s="134"/>
      <c r="E149" s="174"/>
      <c r="F149" s="134"/>
      <c r="G149" s="134"/>
      <c r="H149" s="134"/>
      <c r="I149" s="134"/>
      <c r="J149" s="134"/>
      <c r="K149" s="134"/>
      <c r="L149" s="134"/>
      <c r="M149" s="135"/>
    </row>
    <row r="150" spans="2:13" x14ac:dyDescent="0.25">
      <c r="C150" s="27"/>
      <c r="D150" s="27"/>
      <c r="E150" s="36"/>
      <c r="F150" s="27"/>
      <c r="G150" s="27"/>
      <c r="H150" s="27"/>
      <c r="I150" s="27"/>
      <c r="J150" s="27"/>
      <c r="K150" s="27"/>
      <c r="L150" s="27"/>
      <c r="M150" s="27"/>
    </row>
    <row r="151" spans="2:13" x14ac:dyDescent="0.25">
      <c r="C151" s="27"/>
      <c r="D151" s="27"/>
      <c r="E151" s="36"/>
      <c r="F151" s="27"/>
      <c r="G151" s="27"/>
      <c r="H151" s="27"/>
      <c r="I151" s="27"/>
      <c r="J151" s="27"/>
      <c r="K151" s="27"/>
      <c r="L151" s="27"/>
      <c r="M151" s="27"/>
    </row>
    <row r="152" spans="2:13" x14ac:dyDescent="0.25">
      <c r="C152" s="27"/>
      <c r="D152" s="27"/>
      <c r="E152" s="36"/>
      <c r="F152" s="27"/>
      <c r="G152" s="27"/>
      <c r="H152" s="27"/>
      <c r="I152" s="27"/>
      <c r="J152" s="27"/>
      <c r="K152" s="27"/>
      <c r="L152" s="27"/>
      <c r="M152" s="27"/>
    </row>
    <row r="153" spans="2:13" x14ac:dyDescent="0.25">
      <c r="C153" s="27"/>
      <c r="D153" s="27"/>
      <c r="E153" s="36"/>
      <c r="F153" s="27"/>
      <c r="G153" s="27"/>
      <c r="H153" s="27"/>
      <c r="I153" s="27"/>
      <c r="J153" s="27"/>
      <c r="K153" s="27"/>
      <c r="L153" s="27"/>
      <c r="M153" s="27"/>
    </row>
    <row r="154" spans="2:13" x14ac:dyDescent="0.25">
      <c r="C154" s="27"/>
      <c r="D154" s="27"/>
      <c r="E154" s="36"/>
      <c r="F154" s="27"/>
      <c r="G154" s="27"/>
      <c r="H154" s="27"/>
      <c r="I154" s="27"/>
      <c r="J154" s="27"/>
      <c r="K154" s="27"/>
      <c r="L154" s="27"/>
      <c r="M154" s="27"/>
    </row>
    <row r="155" spans="2:13" x14ac:dyDescent="0.25">
      <c r="C155" s="27"/>
      <c r="D155" s="27"/>
      <c r="E155" s="36"/>
      <c r="F155" s="27"/>
      <c r="G155" s="27"/>
      <c r="H155" s="27"/>
      <c r="I155" s="27"/>
      <c r="J155" s="27"/>
      <c r="K155" s="27"/>
      <c r="L155" s="27"/>
      <c r="M155" s="27"/>
    </row>
    <row r="156" spans="2:13" x14ac:dyDescent="0.25">
      <c r="C156" s="27"/>
      <c r="D156" s="27"/>
      <c r="E156" s="36"/>
      <c r="F156" s="27"/>
      <c r="G156" s="27"/>
      <c r="H156" s="27"/>
      <c r="I156" s="27"/>
      <c r="J156" s="27"/>
      <c r="K156" s="27"/>
      <c r="L156" s="27"/>
      <c r="M156" s="27"/>
    </row>
    <row r="157" spans="2:13" x14ac:dyDescent="0.25">
      <c r="C157" s="27"/>
      <c r="D157" s="27"/>
      <c r="E157" s="36"/>
      <c r="F157" s="27"/>
      <c r="G157" s="27"/>
      <c r="H157" s="27"/>
      <c r="I157" s="27"/>
      <c r="J157" s="27"/>
      <c r="K157" s="27"/>
      <c r="L157" s="27"/>
      <c r="M157" s="27"/>
    </row>
    <row r="158" spans="2:13" x14ac:dyDescent="0.25">
      <c r="C158" s="27"/>
      <c r="D158" s="27"/>
      <c r="E158" s="36"/>
      <c r="F158" s="27"/>
      <c r="G158" s="27"/>
      <c r="H158" s="27"/>
      <c r="I158" s="27"/>
      <c r="J158" s="27"/>
      <c r="K158" s="27"/>
      <c r="L158" s="27"/>
      <c r="M158" s="27"/>
    </row>
    <row r="159" spans="2:13" x14ac:dyDescent="0.25">
      <c r="C159" s="27"/>
      <c r="D159" s="27"/>
      <c r="E159" s="36"/>
      <c r="F159" s="27"/>
      <c r="G159" s="27"/>
      <c r="H159" s="27"/>
      <c r="I159" s="27"/>
      <c r="J159" s="27"/>
      <c r="K159" s="27"/>
      <c r="L159" s="27"/>
      <c r="M159" s="27"/>
    </row>
    <row r="160" spans="2:13" x14ac:dyDescent="0.25">
      <c r="C160" s="27"/>
      <c r="D160" s="27"/>
      <c r="E160" s="36"/>
      <c r="F160" s="27"/>
      <c r="G160" s="27"/>
      <c r="H160" s="27"/>
      <c r="I160" s="27"/>
      <c r="J160" s="27"/>
      <c r="K160" s="27"/>
      <c r="L160" s="27"/>
      <c r="M160" s="27"/>
    </row>
    <row r="161" spans="3:13" x14ac:dyDescent="0.25">
      <c r="C161" s="27"/>
      <c r="D161" s="27"/>
      <c r="E161" s="36"/>
      <c r="F161" s="27"/>
      <c r="G161" s="27"/>
      <c r="H161" s="27"/>
      <c r="I161" s="27"/>
      <c r="J161" s="27"/>
      <c r="K161" s="27"/>
      <c r="L161" s="27"/>
      <c r="M161" s="27"/>
    </row>
    <row r="162" spans="3:13" x14ac:dyDescent="0.25">
      <c r="C162" s="27"/>
      <c r="D162" s="27"/>
      <c r="E162" s="36"/>
      <c r="F162" s="27"/>
      <c r="G162" s="27"/>
      <c r="H162" s="27"/>
      <c r="I162" s="27"/>
      <c r="J162" s="27"/>
      <c r="K162" s="27"/>
      <c r="L162" s="27"/>
      <c r="M162" s="27"/>
    </row>
    <row r="163" spans="3:13" x14ac:dyDescent="0.25">
      <c r="C163" s="27"/>
      <c r="D163" s="27"/>
      <c r="E163" s="36"/>
      <c r="F163" s="27"/>
      <c r="G163" s="27"/>
      <c r="H163" s="27"/>
      <c r="I163" s="27"/>
      <c r="J163" s="27"/>
      <c r="K163" s="27"/>
      <c r="L163" s="27"/>
      <c r="M163" s="27"/>
    </row>
    <row r="164" spans="3:13" x14ac:dyDescent="0.25">
      <c r="C164" s="27"/>
      <c r="D164" s="27"/>
      <c r="E164" s="36"/>
      <c r="F164" s="27"/>
      <c r="G164" s="27"/>
      <c r="H164" s="27"/>
      <c r="I164" s="27"/>
      <c r="J164" s="27"/>
      <c r="K164" s="27"/>
      <c r="L164" s="27"/>
      <c r="M164" s="27"/>
    </row>
    <row r="165" spans="3:13" x14ac:dyDescent="0.25">
      <c r="C165" s="27"/>
      <c r="D165" s="27"/>
      <c r="E165" s="36"/>
      <c r="F165" s="27"/>
      <c r="G165" s="27"/>
      <c r="H165" s="27"/>
      <c r="I165" s="27"/>
      <c r="J165" s="27"/>
      <c r="K165" s="27"/>
      <c r="L165" s="27"/>
      <c r="M165" s="27"/>
    </row>
    <row r="166" spans="3:13" x14ac:dyDescent="0.25">
      <c r="C166" s="27"/>
      <c r="D166" s="27"/>
      <c r="E166" s="36"/>
      <c r="F166" s="27"/>
      <c r="G166" s="27"/>
      <c r="H166" s="27"/>
      <c r="I166" s="27"/>
      <c r="J166" s="27"/>
      <c r="K166" s="27"/>
      <c r="L166" s="27"/>
      <c r="M166" s="27"/>
    </row>
    <row r="167" spans="3:13" x14ac:dyDescent="0.25">
      <c r="C167" s="27"/>
      <c r="D167" s="27"/>
      <c r="E167" s="36"/>
      <c r="F167" s="27"/>
      <c r="G167" s="27"/>
      <c r="H167" s="27"/>
      <c r="I167" s="27"/>
      <c r="J167" s="27"/>
      <c r="K167" s="27"/>
      <c r="L167" s="27"/>
      <c r="M167" s="27"/>
    </row>
    <row r="168" spans="3:13" x14ac:dyDescent="0.25">
      <c r="C168" s="27"/>
      <c r="D168" s="27"/>
      <c r="E168" s="36"/>
      <c r="F168" s="27"/>
      <c r="G168" s="27"/>
      <c r="H168" s="27"/>
      <c r="I168" s="27"/>
      <c r="J168" s="27"/>
      <c r="K168" s="27"/>
      <c r="L168" s="27"/>
      <c r="M168" s="27"/>
    </row>
    <row r="169" spans="3:13" x14ac:dyDescent="0.25">
      <c r="C169" s="27"/>
      <c r="D169" s="27"/>
      <c r="E169" s="36"/>
      <c r="F169" s="27"/>
      <c r="G169" s="27"/>
      <c r="H169" s="27"/>
      <c r="I169" s="27"/>
      <c r="J169" s="27"/>
      <c r="K169" s="27"/>
      <c r="L169" s="27"/>
      <c r="M169" s="27"/>
    </row>
    <row r="170" spans="3:13" x14ac:dyDescent="0.25">
      <c r="C170" s="27"/>
      <c r="D170" s="27"/>
      <c r="E170" s="36"/>
      <c r="F170" s="27"/>
      <c r="G170" s="27"/>
      <c r="H170" s="27"/>
      <c r="I170" s="27"/>
      <c r="J170" s="27"/>
      <c r="K170" s="27"/>
      <c r="L170" s="27"/>
      <c r="M170" s="27"/>
    </row>
    <row r="171" spans="3:13" x14ac:dyDescent="0.25">
      <c r="C171" s="27"/>
      <c r="D171" s="27"/>
      <c r="E171" s="36"/>
      <c r="F171" s="27"/>
      <c r="G171" s="27"/>
      <c r="H171" s="27"/>
      <c r="I171" s="27"/>
      <c r="J171" s="27"/>
      <c r="K171" s="27"/>
      <c r="L171" s="27"/>
      <c r="M171" s="27"/>
    </row>
    <row r="172" spans="3:13" x14ac:dyDescent="0.25">
      <c r="C172" s="27"/>
      <c r="D172" s="27"/>
      <c r="E172" s="36"/>
      <c r="F172" s="27"/>
      <c r="G172" s="27"/>
      <c r="H172" s="27"/>
      <c r="I172" s="27"/>
      <c r="J172" s="27"/>
      <c r="K172" s="27"/>
      <c r="L172" s="27"/>
      <c r="M172" s="27"/>
    </row>
    <row r="173" spans="3:13" x14ac:dyDescent="0.25">
      <c r="C173" s="27"/>
      <c r="D173" s="27"/>
      <c r="E173" s="36"/>
      <c r="F173" s="27"/>
      <c r="G173" s="27"/>
      <c r="H173" s="27"/>
      <c r="I173" s="27"/>
      <c r="J173" s="27"/>
      <c r="K173" s="27"/>
      <c r="L173" s="27"/>
      <c r="M173" s="27"/>
    </row>
    <row r="174" spans="3:13" x14ac:dyDescent="0.25">
      <c r="C174" s="27"/>
      <c r="D174" s="27"/>
      <c r="E174" s="36"/>
      <c r="F174" s="27"/>
      <c r="G174" s="27"/>
      <c r="H174" s="27"/>
      <c r="I174" s="27"/>
      <c r="J174" s="27"/>
      <c r="K174" s="27"/>
      <c r="L174" s="27"/>
      <c r="M174" s="27"/>
    </row>
    <row r="175" spans="3:13" x14ac:dyDescent="0.25">
      <c r="C175" s="27"/>
      <c r="D175" s="27"/>
      <c r="E175" s="36"/>
      <c r="F175" s="27"/>
      <c r="G175" s="27"/>
      <c r="H175" s="27"/>
      <c r="I175" s="27"/>
      <c r="J175" s="27"/>
      <c r="K175" s="27"/>
      <c r="L175" s="27"/>
      <c r="M175" s="27"/>
    </row>
    <row r="176" spans="3:13" x14ac:dyDescent="0.25">
      <c r="C176" s="27"/>
      <c r="D176" s="27"/>
      <c r="E176" s="36"/>
      <c r="F176" s="27"/>
      <c r="G176" s="27"/>
      <c r="H176" s="27"/>
      <c r="I176" s="27"/>
      <c r="J176" s="27"/>
      <c r="K176" s="27"/>
      <c r="L176" s="27"/>
      <c r="M176" s="27"/>
    </row>
    <row r="177" spans="3:13" x14ac:dyDescent="0.25">
      <c r="C177" s="27"/>
      <c r="D177" s="27"/>
      <c r="E177" s="36"/>
      <c r="F177" s="27"/>
      <c r="G177" s="27"/>
      <c r="H177" s="27"/>
      <c r="I177" s="27"/>
      <c r="J177" s="27"/>
      <c r="K177" s="27"/>
      <c r="L177" s="27"/>
      <c r="M177" s="27"/>
    </row>
    <row r="178" spans="3:13" x14ac:dyDescent="0.25">
      <c r="C178" s="27"/>
      <c r="D178" s="27"/>
      <c r="E178" s="36"/>
      <c r="F178" s="27"/>
      <c r="G178" s="27"/>
      <c r="H178" s="27"/>
      <c r="I178" s="27"/>
      <c r="J178" s="27"/>
      <c r="K178" s="27"/>
      <c r="L178" s="27"/>
      <c r="M178" s="27"/>
    </row>
    <row r="179" spans="3:13" x14ac:dyDescent="0.25">
      <c r="C179" s="27"/>
      <c r="D179" s="27"/>
      <c r="E179" s="36"/>
      <c r="F179" s="27"/>
      <c r="G179" s="27"/>
      <c r="H179" s="27"/>
      <c r="I179" s="27"/>
      <c r="J179" s="27"/>
      <c r="K179" s="27"/>
      <c r="L179" s="27"/>
      <c r="M179" s="27"/>
    </row>
  </sheetData>
  <mergeCells count="4">
    <mergeCell ref="C71:I72"/>
    <mergeCell ref="B1:H1"/>
    <mergeCell ref="G29:L30"/>
    <mergeCell ref="C11:J1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1A00-3A61-4FD9-8D06-285EB2D11F25}">
  <sheetPr>
    <tabColor rgb="FFFFCCCC"/>
  </sheetPr>
  <dimension ref="A1:Y130"/>
  <sheetViews>
    <sheetView showGridLines="0" workbookViewId="0">
      <selection activeCell="Q32" sqref="Q32"/>
    </sheetView>
  </sheetViews>
  <sheetFormatPr defaultRowHeight="15" x14ac:dyDescent="0.25"/>
  <cols>
    <col min="1" max="1" width="9.140625" style="27"/>
    <col min="9" max="9" width="20.28515625" customWidth="1"/>
    <col min="11" max="11" width="11" customWidth="1"/>
    <col min="12" max="12" width="11.28515625" customWidth="1"/>
    <col min="13" max="13" width="11" customWidth="1"/>
    <col min="14" max="14" width="11.28515625" customWidth="1"/>
    <col min="20" max="20" width="9.140625" customWidth="1"/>
  </cols>
  <sheetData>
    <row r="1" spans="2:23" ht="60" customHeight="1" x14ac:dyDescent="0.25">
      <c r="B1" s="230" t="s">
        <v>138</v>
      </c>
      <c r="C1" s="230"/>
      <c r="D1" s="230"/>
      <c r="E1" s="230"/>
      <c r="F1" s="230"/>
      <c r="G1" s="230"/>
      <c r="H1" s="230"/>
      <c r="I1" s="230"/>
      <c r="J1" s="230"/>
      <c r="K1" s="230"/>
      <c r="L1" s="230"/>
      <c r="M1" s="230"/>
      <c r="N1" s="230"/>
      <c r="O1" s="230"/>
      <c r="P1" s="27"/>
      <c r="Q1" s="27"/>
      <c r="R1" s="27"/>
      <c r="S1" s="27"/>
      <c r="T1" s="27"/>
      <c r="U1" s="27"/>
    </row>
    <row r="2" spans="2:23" x14ac:dyDescent="0.25">
      <c r="B2" s="28" t="s">
        <v>139</v>
      </c>
      <c r="C2" s="27"/>
      <c r="D2" s="27"/>
      <c r="E2" s="27"/>
      <c r="F2" s="27"/>
      <c r="G2" s="27"/>
      <c r="H2" s="27"/>
      <c r="I2" s="27"/>
      <c r="J2" s="27"/>
      <c r="K2" s="27"/>
      <c r="L2" s="27"/>
      <c r="M2" s="27"/>
      <c r="N2" s="27"/>
      <c r="O2" s="27"/>
      <c r="P2" s="27"/>
      <c r="Q2" s="27"/>
      <c r="R2" s="27"/>
      <c r="S2" s="27"/>
      <c r="T2" s="27"/>
      <c r="U2" s="27"/>
    </row>
    <row r="3" spans="2:23" x14ac:dyDescent="0.25">
      <c r="B3" s="28" t="s">
        <v>140</v>
      </c>
      <c r="C3" s="27"/>
      <c r="D3" s="27"/>
      <c r="E3" s="27"/>
      <c r="F3" s="27"/>
      <c r="G3" s="27"/>
      <c r="H3" s="27"/>
      <c r="I3" s="27"/>
      <c r="J3" s="27"/>
      <c r="K3" s="27"/>
      <c r="L3" s="27"/>
      <c r="M3" s="27"/>
      <c r="N3" s="27"/>
      <c r="O3" s="27"/>
      <c r="P3" s="27"/>
      <c r="Q3" s="27"/>
      <c r="R3" s="27"/>
      <c r="S3" s="27"/>
      <c r="T3" s="27"/>
      <c r="U3" s="27"/>
    </row>
    <row r="4" spans="2:23" x14ac:dyDescent="0.25">
      <c r="B4" s="27"/>
      <c r="C4" s="27"/>
      <c r="D4" s="27"/>
      <c r="E4" s="27"/>
      <c r="F4" s="27"/>
      <c r="G4" s="27"/>
      <c r="H4" s="27"/>
      <c r="I4" s="27"/>
      <c r="J4" s="27"/>
      <c r="K4" s="27"/>
      <c r="L4" s="27"/>
      <c r="M4" s="27"/>
      <c r="N4" s="27"/>
      <c r="O4" s="27"/>
      <c r="P4" s="27"/>
      <c r="Q4" s="27"/>
      <c r="R4" s="27"/>
      <c r="S4" s="27"/>
      <c r="T4" s="27"/>
      <c r="U4" s="27"/>
    </row>
    <row r="5" spans="2:23" x14ac:dyDescent="0.25">
      <c r="B5" s="26" t="s">
        <v>141</v>
      </c>
      <c r="C5" s="27"/>
      <c r="D5" s="27"/>
      <c r="E5" s="27"/>
      <c r="F5" s="27"/>
      <c r="G5" s="27"/>
      <c r="H5" s="27"/>
      <c r="I5" s="27"/>
      <c r="J5" s="27"/>
      <c r="K5" s="27"/>
      <c r="L5" s="27"/>
      <c r="M5" s="27"/>
      <c r="N5" s="27"/>
      <c r="O5" s="27"/>
      <c r="P5" s="27"/>
      <c r="Q5" s="27"/>
      <c r="R5" s="27"/>
      <c r="S5" s="27"/>
      <c r="T5" s="27"/>
      <c r="U5" s="27"/>
    </row>
    <row r="6" spans="2:23" x14ac:dyDescent="0.25">
      <c r="B6" s="27"/>
      <c r="C6" s="27"/>
      <c r="D6" s="27"/>
      <c r="E6" s="27"/>
      <c r="F6" s="27"/>
      <c r="G6" s="27"/>
      <c r="H6" s="27"/>
      <c r="I6" s="27"/>
      <c r="J6" s="27"/>
      <c r="K6" s="27"/>
      <c r="L6" s="27"/>
      <c r="M6" s="27"/>
      <c r="N6" s="27"/>
      <c r="O6" s="27"/>
      <c r="P6" s="27"/>
      <c r="Q6" s="27"/>
      <c r="R6" s="27"/>
      <c r="S6" s="27"/>
      <c r="T6" s="27"/>
      <c r="U6" s="27"/>
    </row>
    <row r="7" spans="2:23" x14ac:dyDescent="0.25">
      <c r="B7" s="27"/>
      <c r="C7" s="29" t="s">
        <v>142</v>
      </c>
      <c r="D7" s="27"/>
      <c r="E7" s="27"/>
      <c r="F7" s="27"/>
      <c r="G7" s="27"/>
      <c r="H7" s="27"/>
      <c r="I7" s="27"/>
      <c r="J7" s="27"/>
      <c r="K7" s="27"/>
      <c r="L7" s="27"/>
      <c r="M7" s="27"/>
      <c r="N7" s="27"/>
      <c r="O7" s="27"/>
      <c r="P7" s="27"/>
      <c r="Q7" s="27"/>
      <c r="R7" s="27"/>
      <c r="S7" s="27"/>
      <c r="T7" s="27"/>
      <c r="U7" s="27"/>
    </row>
    <row r="8" spans="2:23" x14ac:dyDescent="0.25">
      <c r="B8" s="27"/>
      <c r="C8" s="27"/>
      <c r="D8" s="27"/>
      <c r="E8" s="27"/>
      <c r="F8" s="27"/>
      <c r="G8" s="27"/>
      <c r="H8" s="27"/>
      <c r="I8" s="27"/>
      <c r="J8" s="27"/>
      <c r="K8" s="27"/>
      <c r="L8" s="27"/>
      <c r="M8" s="27"/>
      <c r="N8" s="27"/>
      <c r="O8" s="27"/>
      <c r="P8" s="27"/>
      <c r="Q8" s="27"/>
      <c r="R8" s="27"/>
      <c r="S8" s="27"/>
      <c r="T8" s="27"/>
      <c r="U8" s="27"/>
    </row>
    <row r="9" spans="2:23" x14ac:dyDescent="0.25">
      <c r="B9" s="27"/>
      <c r="C9" s="27"/>
      <c r="D9" s="27"/>
      <c r="E9" s="27"/>
      <c r="F9" s="27"/>
      <c r="G9" s="27"/>
      <c r="H9" s="27"/>
      <c r="I9" s="27"/>
      <c r="J9" s="27"/>
      <c r="K9" s="27"/>
      <c r="L9" s="27"/>
      <c r="M9" s="27"/>
      <c r="N9" s="27"/>
      <c r="O9" s="27"/>
      <c r="P9" s="27"/>
      <c r="Q9" s="27"/>
      <c r="R9" s="27"/>
      <c r="S9" s="27"/>
      <c r="T9" s="27"/>
      <c r="U9" s="27"/>
    </row>
    <row r="10" spans="2:23" x14ac:dyDescent="0.25">
      <c r="B10" s="26" t="s">
        <v>143</v>
      </c>
      <c r="C10" s="27"/>
      <c r="D10" s="27"/>
      <c r="E10" s="27"/>
      <c r="F10" s="27"/>
      <c r="G10" s="27"/>
      <c r="H10" s="27"/>
      <c r="I10" s="27"/>
      <c r="J10" s="27"/>
      <c r="K10" s="27"/>
      <c r="L10" s="27"/>
      <c r="M10" s="27"/>
      <c r="N10" s="27"/>
      <c r="O10" s="27"/>
      <c r="P10" s="27"/>
      <c r="Q10" s="27"/>
      <c r="R10" s="27"/>
      <c r="S10" s="27"/>
      <c r="T10" s="27"/>
      <c r="U10" s="27"/>
    </row>
    <row r="11" spans="2:23" x14ac:dyDescent="0.25">
      <c r="B11" s="27"/>
      <c r="C11" s="27"/>
      <c r="D11" s="27"/>
      <c r="E11" s="27"/>
      <c r="F11" s="27"/>
      <c r="G11" s="27"/>
      <c r="H11" s="27"/>
      <c r="I11" s="27"/>
      <c r="J11" s="27"/>
      <c r="K11" s="27"/>
      <c r="L11" s="27"/>
      <c r="M11" s="27"/>
      <c r="N11" s="27"/>
      <c r="O11" s="27"/>
      <c r="P11" s="27"/>
      <c r="Q11" s="27"/>
      <c r="R11" s="27"/>
      <c r="S11" s="27"/>
      <c r="T11" s="27"/>
      <c r="U11" s="27"/>
    </row>
    <row r="12" spans="2:23" x14ac:dyDescent="0.25">
      <c r="B12" s="27"/>
      <c r="C12" s="29" t="s">
        <v>39</v>
      </c>
      <c r="D12" s="27"/>
      <c r="E12" s="27"/>
      <c r="F12" s="27"/>
      <c r="G12" s="27"/>
      <c r="H12" s="27"/>
      <c r="I12" s="27"/>
      <c r="J12" s="27"/>
      <c r="K12" s="27"/>
      <c r="L12" s="27"/>
      <c r="M12" s="27"/>
      <c r="N12" s="27"/>
      <c r="O12" s="27"/>
      <c r="P12" s="27"/>
      <c r="Q12" s="27"/>
      <c r="R12" s="27"/>
      <c r="S12" s="27"/>
      <c r="T12" s="27"/>
      <c r="U12" s="27"/>
    </row>
    <row r="13" spans="2:23" x14ac:dyDescent="0.25">
      <c r="B13" s="27"/>
      <c r="C13" s="29" t="s">
        <v>144</v>
      </c>
      <c r="D13" s="27"/>
      <c r="E13" s="27"/>
      <c r="F13" s="27"/>
      <c r="G13" s="27"/>
      <c r="H13" s="27"/>
      <c r="I13" s="27"/>
      <c r="J13" s="27"/>
      <c r="K13" s="27"/>
      <c r="L13" s="27"/>
      <c r="M13" s="27"/>
      <c r="N13" s="27"/>
      <c r="O13" s="27"/>
      <c r="P13" s="27"/>
      <c r="Q13" s="27"/>
      <c r="R13" s="27"/>
      <c r="S13" s="27"/>
      <c r="T13" s="27"/>
      <c r="U13" s="27"/>
    </row>
    <row r="14" spans="2:23" x14ac:dyDescent="0.25">
      <c r="B14" s="27"/>
      <c r="C14" s="27"/>
      <c r="D14" s="27"/>
      <c r="E14" s="29"/>
      <c r="F14" s="27"/>
      <c r="G14" s="27"/>
      <c r="H14" s="27"/>
      <c r="I14" s="27"/>
      <c r="J14" s="27"/>
      <c r="K14" s="27"/>
      <c r="L14" s="27"/>
      <c r="M14" s="27"/>
      <c r="N14" s="27"/>
      <c r="O14" s="27"/>
      <c r="P14" s="27"/>
      <c r="Q14" s="27"/>
      <c r="R14" s="27"/>
      <c r="S14" s="27"/>
      <c r="T14" s="27"/>
      <c r="U14" s="27"/>
      <c r="V14" s="27"/>
      <c r="W14" s="27"/>
    </row>
    <row r="15" spans="2:23" x14ac:dyDescent="0.25">
      <c r="B15" s="27"/>
      <c r="C15" s="27"/>
      <c r="D15" s="27"/>
      <c r="E15" s="27"/>
      <c r="F15" s="27"/>
      <c r="G15" s="27"/>
      <c r="H15" s="32" t="s">
        <v>145</v>
      </c>
      <c r="I15" s="18">
        <f>SUM('1. Data Input Sheet'!E13)</f>
        <v>0</v>
      </c>
      <c r="J15" s="56"/>
      <c r="K15" s="27" t="s">
        <v>146</v>
      </c>
      <c r="L15" s="27"/>
      <c r="M15" s="27"/>
      <c r="N15" s="27"/>
      <c r="O15" s="27"/>
      <c r="P15" s="27"/>
      <c r="Q15" s="27"/>
      <c r="R15" s="27"/>
      <c r="S15" s="27"/>
    </row>
    <row r="16" spans="2:23" x14ac:dyDescent="0.25">
      <c r="B16" s="27"/>
      <c r="C16" s="27"/>
      <c r="D16" s="27"/>
      <c r="E16" s="27"/>
      <c r="F16" s="27"/>
      <c r="G16" s="27"/>
      <c r="H16" s="32" t="s">
        <v>59</v>
      </c>
      <c r="I16" s="18">
        <f>SUM('1. Data Input Sheet'!E14)</f>
        <v>0</v>
      </c>
      <c r="J16" s="27"/>
      <c r="K16" s="27"/>
      <c r="L16" s="27"/>
      <c r="M16" s="27"/>
      <c r="N16" s="27"/>
      <c r="O16" s="27"/>
      <c r="P16" s="27"/>
      <c r="Q16" s="27"/>
      <c r="R16" s="27"/>
      <c r="S16" s="27"/>
    </row>
    <row r="17" spans="2:25" x14ac:dyDescent="0.25">
      <c r="B17" s="27"/>
      <c r="C17" s="27"/>
      <c r="D17" s="27"/>
      <c r="E17" s="27"/>
      <c r="F17" s="27"/>
      <c r="G17" s="27"/>
      <c r="H17" s="32" t="s">
        <v>60</v>
      </c>
      <c r="I17" s="99">
        <f>SUM('1. Data Input Sheet'!E15)</f>
        <v>0</v>
      </c>
      <c r="J17" s="27"/>
      <c r="K17" s="27"/>
      <c r="L17" s="27"/>
      <c r="M17" s="27"/>
      <c r="N17" s="27"/>
      <c r="O17" s="27"/>
      <c r="P17" s="27"/>
      <c r="Q17" s="27"/>
      <c r="R17" s="27"/>
      <c r="S17" s="27"/>
    </row>
    <row r="18" spans="2:25" x14ac:dyDescent="0.25">
      <c r="B18" s="27"/>
      <c r="C18" s="27"/>
      <c r="D18" s="27"/>
      <c r="E18" s="27"/>
      <c r="F18" s="27"/>
      <c r="G18" s="27"/>
      <c r="H18" s="32"/>
      <c r="I18" s="81"/>
      <c r="J18" s="27"/>
      <c r="K18" s="80"/>
      <c r="L18" s="80"/>
      <c r="M18" s="80"/>
      <c r="N18" s="80"/>
      <c r="O18" s="80"/>
      <c r="P18" s="80"/>
      <c r="Q18" s="27"/>
      <c r="R18" s="27"/>
      <c r="S18" s="27"/>
      <c r="T18" s="27"/>
      <c r="U18" s="27"/>
      <c r="V18" s="27"/>
      <c r="W18" s="27"/>
      <c r="X18" s="27"/>
      <c r="Y18" s="27"/>
    </row>
    <row r="19" spans="2:25" x14ac:dyDescent="0.25">
      <c r="B19" s="27"/>
      <c r="C19" s="27"/>
      <c r="D19" s="27"/>
      <c r="E19" s="27"/>
      <c r="F19" s="27"/>
      <c r="G19" s="27"/>
      <c r="H19" s="32" t="s">
        <v>61</v>
      </c>
      <c r="I19" s="100">
        <f>SUM('1. Data Input Sheet'!E17)</f>
        <v>0</v>
      </c>
      <c r="J19" s="27"/>
      <c r="K19" s="27"/>
      <c r="Q19" s="27"/>
      <c r="R19" s="27"/>
      <c r="S19" s="27"/>
      <c r="T19" s="27"/>
      <c r="U19" s="27"/>
      <c r="V19" s="27"/>
      <c r="W19" s="27"/>
      <c r="X19" s="27"/>
      <c r="Y19" s="27"/>
    </row>
    <row r="20" spans="2:25" x14ac:dyDescent="0.25">
      <c r="B20" s="27"/>
      <c r="C20" s="27"/>
      <c r="D20" s="32"/>
      <c r="E20" s="82"/>
      <c r="F20" s="27"/>
      <c r="G20" s="27"/>
      <c r="M20" s="27"/>
      <c r="N20" s="27"/>
      <c r="O20" s="27"/>
      <c r="P20" s="27"/>
      <c r="Q20" s="27"/>
      <c r="R20" s="27"/>
      <c r="S20" s="27"/>
      <c r="T20" s="27"/>
      <c r="U20" s="27"/>
    </row>
    <row r="21" spans="2:25" hidden="1" x14ac:dyDescent="0.25">
      <c r="B21" s="27"/>
      <c r="C21" s="27"/>
      <c r="D21" s="27"/>
      <c r="E21" s="27"/>
      <c r="F21" s="27"/>
      <c r="G21" s="32" t="s">
        <v>147</v>
      </c>
      <c r="H21" s="27"/>
      <c r="I21" s="18" t="e">
        <f>SUM('1. Data Input Sheet'!#REF!)</f>
        <v>#REF!</v>
      </c>
      <c r="J21" s="27"/>
      <c r="K21" s="27"/>
      <c r="L21" s="27"/>
      <c r="M21" s="27"/>
      <c r="N21" s="27"/>
      <c r="O21" s="27"/>
      <c r="P21" s="27"/>
      <c r="Q21" s="27"/>
      <c r="R21" s="27"/>
      <c r="S21" s="27"/>
      <c r="T21" s="27"/>
      <c r="U21" s="27"/>
    </row>
    <row r="22" spans="2:25" hidden="1" x14ac:dyDescent="0.25">
      <c r="B22" s="27"/>
      <c r="C22" s="27"/>
      <c r="D22" s="27"/>
      <c r="E22" s="27"/>
      <c r="F22" s="27"/>
      <c r="G22" s="32" t="s">
        <v>148</v>
      </c>
      <c r="H22" s="27"/>
      <c r="I22" s="25" t="e">
        <f>SUM('1. Data Input Sheet'!#REF!)</f>
        <v>#REF!</v>
      </c>
      <c r="J22" s="27"/>
      <c r="K22" s="27"/>
      <c r="L22" s="27"/>
      <c r="M22" s="27"/>
      <c r="N22" s="27"/>
      <c r="O22" s="27"/>
      <c r="P22" s="27"/>
      <c r="Q22" s="27"/>
      <c r="R22" s="27"/>
      <c r="S22" s="27"/>
      <c r="T22" s="27"/>
      <c r="U22" s="27"/>
    </row>
    <row r="23" spans="2:25" hidden="1" x14ac:dyDescent="0.25">
      <c r="B23" s="27"/>
      <c r="C23" s="27"/>
      <c r="D23" s="27"/>
      <c r="E23" s="27"/>
      <c r="F23" s="27"/>
      <c r="G23" s="32"/>
      <c r="H23" s="27"/>
      <c r="J23" s="27"/>
      <c r="K23" s="27"/>
      <c r="L23" s="27"/>
      <c r="M23" s="27"/>
      <c r="N23" s="27"/>
      <c r="O23" s="27"/>
      <c r="P23" s="27"/>
      <c r="Q23" s="27"/>
      <c r="R23" s="27"/>
      <c r="S23" s="27"/>
      <c r="T23" s="27"/>
      <c r="U23" s="27"/>
    </row>
    <row r="24" spans="2:25" ht="14.25" hidden="1" customHeight="1" x14ac:dyDescent="0.25">
      <c r="B24" s="27"/>
      <c r="C24" s="27"/>
      <c r="D24" s="27"/>
      <c r="E24" s="27"/>
      <c r="F24" s="27"/>
      <c r="G24" s="32" t="s">
        <v>149</v>
      </c>
      <c r="H24" s="27"/>
      <c r="I24" s="73"/>
      <c r="J24" s="27"/>
      <c r="K24" s="235" t="s">
        <v>150</v>
      </c>
      <c r="L24" s="235"/>
      <c r="M24" s="235"/>
      <c r="N24" s="235"/>
      <c r="O24" s="235"/>
      <c r="P24" s="27"/>
      <c r="Q24" s="27"/>
      <c r="R24" s="27"/>
      <c r="S24" s="27"/>
      <c r="T24" s="27"/>
      <c r="U24" s="27"/>
    </row>
    <row r="25" spans="2:25" hidden="1" x14ac:dyDescent="0.25">
      <c r="B25" s="27"/>
      <c r="C25" s="27"/>
      <c r="D25" s="27"/>
      <c r="E25" s="27"/>
      <c r="F25" s="27"/>
      <c r="G25" s="32" t="s">
        <v>151</v>
      </c>
      <c r="H25" s="27"/>
      <c r="I25" s="73"/>
      <c r="J25" s="27"/>
      <c r="K25" s="235"/>
      <c r="L25" s="235"/>
      <c r="M25" s="235"/>
      <c r="N25" s="235"/>
      <c r="O25" s="235"/>
      <c r="P25" s="27"/>
      <c r="Q25" s="27"/>
      <c r="R25" s="27"/>
      <c r="S25" s="27"/>
      <c r="T25" s="27"/>
      <c r="U25" s="27"/>
    </row>
    <row r="26" spans="2:25" hidden="1" x14ac:dyDescent="0.25">
      <c r="B26" s="27"/>
      <c r="C26" s="27"/>
      <c r="D26" s="27"/>
      <c r="E26" s="27"/>
      <c r="F26" s="27"/>
      <c r="G26" s="32" t="s">
        <v>152</v>
      </c>
      <c r="H26" s="27"/>
      <c r="I26" s="78" t="e">
        <f>SUM('1. Data Input Sheet'!#REF!)</f>
        <v>#REF!</v>
      </c>
      <c r="J26" s="27"/>
      <c r="K26" s="235"/>
      <c r="L26" s="235"/>
      <c r="M26" s="235"/>
      <c r="N26" s="235"/>
      <c r="O26" s="235"/>
      <c r="P26" s="27"/>
      <c r="Q26" s="27"/>
      <c r="R26" s="27"/>
      <c r="S26" s="27"/>
      <c r="T26" s="27"/>
      <c r="U26" s="27"/>
    </row>
    <row r="27" spans="2:25" hidden="1" x14ac:dyDescent="0.25">
      <c r="B27" s="27"/>
      <c r="C27" s="27"/>
      <c r="D27" s="27"/>
      <c r="E27" s="27"/>
      <c r="F27" s="27"/>
      <c r="G27" s="27"/>
      <c r="H27" s="27"/>
      <c r="I27" s="27"/>
      <c r="J27" s="27"/>
      <c r="K27" s="235"/>
      <c r="L27" s="235"/>
      <c r="M27" s="235"/>
      <c r="N27" s="235"/>
      <c r="O27" s="235"/>
      <c r="P27" s="27"/>
      <c r="Q27" s="27"/>
      <c r="R27" s="27"/>
      <c r="S27" s="27"/>
      <c r="T27" s="27"/>
      <c r="U27" s="27"/>
    </row>
    <row r="28" spans="2:25" x14ac:dyDescent="0.25">
      <c r="B28" s="27"/>
      <c r="C28" s="27"/>
      <c r="D28" s="27"/>
      <c r="E28" s="27"/>
      <c r="F28" s="27"/>
      <c r="G28" s="27"/>
      <c r="H28" s="27"/>
      <c r="I28" s="27"/>
      <c r="J28" s="27"/>
      <c r="K28" s="57"/>
      <c r="L28" s="57"/>
      <c r="M28" s="57"/>
      <c r="N28" s="57"/>
      <c r="O28" s="57"/>
      <c r="P28" s="27"/>
      <c r="Q28" s="27"/>
      <c r="R28" s="27"/>
      <c r="S28" s="27"/>
      <c r="T28" s="27"/>
      <c r="U28" s="27"/>
    </row>
    <row r="29" spans="2:25" x14ac:dyDescent="0.25">
      <c r="B29" s="26" t="s">
        <v>153</v>
      </c>
      <c r="C29" s="27"/>
      <c r="D29" s="27"/>
      <c r="E29" s="27"/>
      <c r="F29" s="27"/>
      <c r="G29" s="27"/>
      <c r="H29" s="27"/>
      <c r="I29" s="27"/>
      <c r="J29" s="27"/>
      <c r="K29" s="27"/>
      <c r="L29" s="27"/>
      <c r="M29" s="27"/>
      <c r="N29" s="27"/>
      <c r="O29" s="27"/>
      <c r="P29" s="27"/>
      <c r="Q29" s="27"/>
      <c r="R29" s="27"/>
      <c r="S29" s="27"/>
      <c r="T29" s="27"/>
      <c r="U29" s="27"/>
    </row>
    <row r="30" spans="2:25" x14ac:dyDescent="0.25">
      <c r="B30" s="27"/>
      <c r="C30" s="27"/>
      <c r="D30" s="27"/>
      <c r="E30" s="27"/>
      <c r="F30" s="27"/>
      <c r="G30" s="27"/>
      <c r="H30" s="27"/>
      <c r="I30" s="27"/>
      <c r="J30" s="27"/>
      <c r="K30" s="27"/>
      <c r="L30" s="27"/>
      <c r="M30" s="27"/>
      <c r="N30" s="27"/>
      <c r="O30" s="27"/>
      <c r="P30" s="27"/>
      <c r="Q30" s="27"/>
      <c r="R30" s="27"/>
      <c r="S30" s="27"/>
      <c r="T30" s="27"/>
      <c r="U30" s="27"/>
    </row>
    <row r="31" spans="2:25" x14ac:dyDescent="0.25">
      <c r="B31" s="27"/>
      <c r="C31" s="29" t="s">
        <v>279</v>
      </c>
      <c r="D31" s="27"/>
      <c r="E31" s="27"/>
      <c r="F31" s="27"/>
      <c r="G31" s="27"/>
      <c r="H31" s="27"/>
      <c r="I31" s="27"/>
      <c r="J31" s="27"/>
      <c r="K31" s="27"/>
      <c r="L31" s="27"/>
      <c r="M31" s="27"/>
      <c r="N31" s="27"/>
      <c r="O31" s="27"/>
      <c r="P31" s="27"/>
      <c r="Q31" s="27"/>
      <c r="R31" s="27"/>
      <c r="S31" s="27"/>
      <c r="T31" s="27"/>
      <c r="U31" s="27"/>
    </row>
    <row r="32" spans="2:25" x14ac:dyDescent="0.25">
      <c r="B32" s="27"/>
      <c r="C32" s="29" t="s">
        <v>154</v>
      </c>
      <c r="D32" s="27"/>
      <c r="E32" s="27"/>
      <c r="F32" s="27"/>
      <c r="G32" s="27"/>
      <c r="H32" s="27"/>
      <c r="I32" s="27"/>
      <c r="J32" s="27"/>
      <c r="K32" s="27"/>
      <c r="L32" s="27"/>
      <c r="M32" s="27"/>
      <c r="N32" s="27"/>
      <c r="O32" s="27"/>
      <c r="P32" s="27"/>
      <c r="Q32" s="27"/>
      <c r="R32" s="27"/>
      <c r="S32" s="27"/>
      <c r="T32" s="27"/>
      <c r="U32" s="27"/>
    </row>
    <row r="33" spans="2:21" x14ac:dyDescent="0.25">
      <c r="B33" s="27"/>
      <c r="C33" s="27"/>
      <c r="D33" s="27"/>
      <c r="E33" s="27"/>
      <c r="F33" s="27"/>
      <c r="G33" s="27"/>
      <c r="H33" s="27"/>
      <c r="I33" s="27"/>
      <c r="J33" s="27"/>
      <c r="K33" s="27"/>
      <c r="L33" s="27"/>
      <c r="M33" s="27"/>
      <c r="N33" s="27"/>
      <c r="O33" s="27"/>
      <c r="P33" s="27"/>
      <c r="Q33" s="27"/>
      <c r="R33" s="27"/>
      <c r="S33" s="27"/>
      <c r="T33" s="27"/>
      <c r="U33" s="27"/>
    </row>
    <row r="34" spans="2:21" x14ac:dyDescent="0.25">
      <c r="B34" s="27"/>
      <c r="C34" s="27" t="s">
        <v>155</v>
      </c>
      <c r="D34" s="27"/>
      <c r="E34" s="27"/>
      <c r="F34" s="27"/>
      <c r="G34" s="27"/>
      <c r="H34" s="27"/>
      <c r="I34" s="27"/>
      <c r="J34" s="27"/>
      <c r="K34" s="27"/>
      <c r="L34" s="27"/>
      <c r="M34" s="27"/>
      <c r="N34" s="27"/>
      <c r="O34" s="27"/>
      <c r="P34" s="27"/>
      <c r="Q34" s="27"/>
      <c r="R34" s="27"/>
      <c r="S34" s="27"/>
      <c r="T34" s="27"/>
      <c r="U34" s="27"/>
    </row>
    <row r="35" spans="2:21" x14ac:dyDescent="0.25">
      <c r="B35" s="27"/>
      <c r="C35" s="29" t="s">
        <v>156</v>
      </c>
      <c r="D35" s="27"/>
      <c r="E35" s="27"/>
      <c r="F35" s="27"/>
      <c r="G35" s="27"/>
      <c r="H35" s="27"/>
      <c r="I35" s="27"/>
      <c r="J35" s="27"/>
      <c r="K35" s="27"/>
      <c r="L35" s="27"/>
      <c r="M35" s="27"/>
      <c r="N35" s="27"/>
      <c r="O35" s="27"/>
      <c r="P35" s="27"/>
      <c r="Q35" s="27"/>
      <c r="R35" s="27"/>
      <c r="S35" s="27"/>
      <c r="T35" s="27"/>
      <c r="U35" s="27"/>
    </row>
    <row r="36" spans="2:21" x14ac:dyDescent="0.25">
      <c r="B36" s="27"/>
      <c r="C36" s="27"/>
      <c r="D36" s="27"/>
      <c r="E36" s="27"/>
      <c r="F36" s="27"/>
      <c r="G36" s="27"/>
      <c r="H36" s="27"/>
      <c r="I36" s="27"/>
      <c r="J36" s="27"/>
      <c r="K36" s="27"/>
      <c r="L36" s="27"/>
      <c r="M36" s="27"/>
      <c r="N36" s="27"/>
      <c r="O36" s="27"/>
      <c r="P36" s="27"/>
      <c r="Q36" s="27"/>
      <c r="R36" s="27"/>
      <c r="S36" s="27"/>
      <c r="T36" s="27"/>
      <c r="U36" s="27"/>
    </row>
    <row r="37" spans="2:21" x14ac:dyDescent="0.25">
      <c r="B37" s="27"/>
      <c r="C37" s="27"/>
      <c r="D37" s="27"/>
      <c r="E37" s="27"/>
      <c r="F37" s="27"/>
      <c r="G37" s="32" t="s">
        <v>157</v>
      </c>
      <c r="H37" s="27"/>
      <c r="I37" s="19">
        <f>SUM('1. Data Input Sheet'!E29)</f>
        <v>0</v>
      </c>
      <c r="J37" s="27"/>
      <c r="K37" s="27" t="s">
        <v>158</v>
      </c>
      <c r="L37" s="27"/>
      <c r="M37" s="27"/>
      <c r="N37" s="27"/>
      <c r="O37" s="27"/>
      <c r="P37" s="27"/>
      <c r="Q37" s="27"/>
      <c r="R37" s="27"/>
      <c r="S37" s="27"/>
      <c r="T37" s="27"/>
      <c r="U37" s="27"/>
    </row>
    <row r="38" spans="2:21" x14ac:dyDescent="0.25">
      <c r="B38" s="27"/>
      <c r="C38" s="27"/>
      <c r="D38" s="27"/>
      <c r="E38" s="27"/>
      <c r="F38" s="27"/>
      <c r="G38" s="32" t="s">
        <v>159</v>
      </c>
      <c r="H38" s="27"/>
      <c r="I38" s="19">
        <f>SUM('1. Data Input Sheet'!E38)</f>
        <v>0</v>
      </c>
      <c r="J38" s="27"/>
      <c r="K38" s="27" t="s">
        <v>158</v>
      </c>
      <c r="L38" s="27"/>
      <c r="M38" s="27"/>
      <c r="N38" s="27"/>
      <c r="O38" s="27"/>
      <c r="P38" s="27"/>
      <c r="Q38" s="27"/>
      <c r="R38" s="27"/>
      <c r="S38" s="27"/>
      <c r="T38" s="27"/>
      <c r="U38" s="27"/>
    </row>
    <row r="39" spans="2:21" x14ac:dyDescent="0.25">
      <c r="B39" s="27"/>
      <c r="C39" s="27"/>
      <c r="D39" s="27"/>
      <c r="E39" s="27"/>
      <c r="F39" s="27"/>
      <c r="G39" s="32" t="s">
        <v>160</v>
      </c>
      <c r="H39" s="27"/>
      <c r="I39" s="19">
        <f>SUM('1. Data Input Sheet'!E46)</f>
        <v>0</v>
      </c>
      <c r="J39" s="27"/>
      <c r="K39" s="27" t="s">
        <v>161</v>
      </c>
      <c r="L39" s="27"/>
      <c r="M39" s="27"/>
      <c r="N39" s="27"/>
      <c r="O39" s="27"/>
      <c r="P39" s="27"/>
      <c r="Q39" s="27"/>
      <c r="R39" s="27"/>
      <c r="S39" s="27"/>
      <c r="T39" s="27"/>
      <c r="U39" s="27"/>
    </row>
    <row r="40" spans="2:21" x14ac:dyDescent="0.25">
      <c r="B40" s="27"/>
      <c r="C40" s="27"/>
      <c r="D40" s="27"/>
      <c r="E40" s="27"/>
      <c r="F40" s="27"/>
      <c r="G40" s="32"/>
      <c r="H40" s="27"/>
      <c r="I40" s="39"/>
      <c r="J40" s="27"/>
      <c r="K40" s="27"/>
      <c r="L40" s="27"/>
      <c r="M40" s="27"/>
      <c r="N40" s="27"/>
      <c r="O40" s="27"/>
      <c r="P40" s="27"/>
      <c r="Q40" s="27"/>
      <c r="R40" s="27"/>
      <c r="S40" s="27"/>
      <c r="T40" s="27"/>
      <c r="U40" s="27"/>
    </row>
    <row r="41" spans="2:21" x14ac:dyDescent="0.25">
      <c r="B41" s="27"/>
      <c r="C41" s="27"/>
      <c r="D41" s="27"/>
      <c r="E41" s="27"/>
      <c r="F41" s="27"/>
      <c r="G41" s="32" t="s">
        <v>162</v>
      </c>
      <c r="H41" s="27"/>
      <c r="I41" s="23">
        <f>SUM('1. Data Input Sheet'!E54)</f>
        <v>0</v>
      </c>
      <c r="J41" s="27"/>
      <c r="K41" s="27" t="s">
        <v>163</v>
      </c>
      <c r="L41" s="27"/>
      <c r="M41" s="27"/>
      <c r="N41" s="27"/>
      <c r="O41" s="27"/>
      <c r="P41" s="27"/>
      <c r="Q41" s="27"/>
      <c r="R41" s="27"/>
      <c r="S41" s="27"/>
      <c r="T41" s="27"/>
      <c r="U41" s="27"/>
    </row>
    <row r="42" spans="2:21" x14ac:dyDescent="0.25">
      <c r="B42" s="27"/>
      <c r="C42" s="27"/>
      <c r="D42" s="27"/>
      <c r="E42" s="27"/>
      <c r="F42" s="27"/>
      <c r="G42" s="27"/>
      <c r="H42" s="27"/>
      <c r="I42" s="27"/>
      <c r="J42" s="27"/>
      <c r="K42" s="27"/>
      <c r="L42" s="27"/>
      <c r="M42" s="27"/>
      <c r="N42" s="27"/>
      <c r="O42" s="27"/>
      <c r="P42" s="27"/>
      <c r="Q42" s="27"/>
      <c r="R42" s="27"/>
      <c r="S42" s="27"/>
      <c r="T42" s="27"/>
      <c r="U42" s="27"/>
    </row>
    <row r="43" spans="2:21" x14ac:dyDescent="0.25">
      <c r="B43" s="27"/>
      <c r="C43" s="27"/>
      <c r="D43" s="27"/>
      <c r="E43" s="27"/>
      <c r="F43" s="27"/>
      <c r="G43" s="27"/>
      <c r="H43" s="27"/>
      <c r="I43" s="27"/>
      <c r="J43" s="27"/>
      <c r="K43" s="27"/>
      <c r="L43" s="27"/>
      <c r="M43" s="27"/>
      <c r="N43" s="27"/>
      <c r="O43" s="27"/>
      <c r="P43" s="27"/>
      <c r="Q43" s="27"/>
      <c r="R43" s="27"/>
      <c r="S43" s="27"/>
      <c r="T43" s="27"/>
      <c r="U43" s="27"/>
    </row>
    <row r="44" spans="2:21" x14ac:dyDescent="0.25">
      <c r="B44" s="26" t="s">
        <v>164</v>
      </c>
      <c r="C44" s="27"/>
      <c r="D44" s="27"/>
      <c r="E44" s="27"/>
      <c r="F44" s="27"/>
      <c r="G44" s="27"/>
      <c r="H44" s="27"/>
      <c r="I44" s="27"/>
      <c r="J44" s="27"/>
      <c r="K44" s="27"/>
      <c r="L44" s="27"/>
      <c r="M44" s="27"/>
      <c r="N44" s="27"/>
      <c r="O44" s="27"/>
      <c r="P44" s="27"/>
      <c r="Q44" s="27"/>
      <c r="R44" s="27"/>
      <c r="S44" s="27"/>
      <c r="T44" s="27"/>
      <c r="U44" s="27"/>
    </row>
    <row r="45" spans="2:21" x14ac:dyDescent="0.25">
      <c r="B45" s="27"/>
      <c r="C45" s="27"/>
      <c r="D45" s="27"/>
      <c r="E45" s="27"/>
      <c r="F45" s="27"/>
      <c r="G45" s="27"/>
      <c r="H45" s="27"/>
      <c r="I45" s="27"/>
      <c r="J45" s="27"/>
      <c r="K45" s="27"/>
      <c r="L45" s="27"/>
      <c r="M45" s="27"/>
      <c r="N45" s="27"/>
      <c r="O45" s="27"/>
      <c r="P45" s="27"/>
      <c r="Q45" s="27"/>
      <c r="R45" s="27"/>
      <c r="S45" s="27"/>
      <c r="T45" s="27"/>
      <c r="U45" s="27"/>
    </row>
    <row r="46" spans="2:21" x14ac:dyDescent="0.25">
      <c r="B46" s="27"/>
      <c r="C46" s="29" t="s">
        <v>44</v>
      </c>
      <c r="D46" s="27"/>
      <c r="E46" s="27"/>
      <c r="F46" s="27"/>
      <c r="G46" s="27"/>
      <c r="H46" s="27"/>
      <c r="I46" s="27"/>
      <c r="J46" s="27"/>
      <c r="K46" s="27"/>
      <c r="L46" s="27"/>
      <c r="M46" s="27"/>
      <c r="N46" s="27"/>
      <c r="O46" s="27"/>
      <c r="P46" s="27"/>
      <c r="Q46" s="27"/>
      <c r="R46" s="27"/>
      <c r="S46" s="27"/>
      <c r="T46" s="27"/>
      <c r="U46" s="27"/>
    </row>
    <row r="47" spans="2:21" x14ac:dyDescent="0.25">
      <c r="B47" s="27"/>
      <c r="C47" s="29" t="s">
        <v>165</v>
      </c>
      <c r="D47" s="27"/>
      <c r="E47" s="27"/>
      <c r="F47" s="27"/>
      <c r="G47" s="27"/>
      <c r="H47" s="27"/>
      <c r="I47" s="27"/>
      <c r="J47" s="27"/>
      <c r="K47" s="27"/>
      <c r="L47" s="27"/>
      <c r="M47" s="27"/>
      <c r="N47" s="27"/>
      <c r="O47" s="27"/>
      <c r="P47" s="27"/>
      <c r="Q47" s="27"/>
      <c r="R47" s="27"/>
      <c r="S47" s="27"/>
      <c r="T47" s="27"/>
      <c r="U47" s="27"/>
    </row>
    <row r="48" spans="2:21" x14ac:dyDescent="0.25">
      <c r="B48" s="27"/>
      <c r="C48" s="27"/>
      <c r="D48" s="27"/>
      <c r="E48" s="27"/>
      <c r="F48" s="27"/>
      <c r="G48" s="32"/>
      <c r="H48" s="27"/>
      <c r="I48" s="27"/>
      <c r="J48" s="27"/>
      <c r="K48" s="27"/>
      <c r="L48" s="27"/>
      <c r="M48" s="27"/>
      <c r="N48" s="27"/>
      <c r="O48" s="27"/>
      <c r="P48" s="27"/>
      <c r="Q48" s="27"/>
      <c r="R48" s="27"/>
      <c r="S48" s="27"/>
      <c r="T48" s="27"/>
      <c r="U48" s="27"/>
    </row>
    <row r="49" spans="2:21" x14ac:dyDescent="0.25">
      <c r="B49" s="27"/>
      <c r="C49" s="27"/>
      <c r="D49" s="27"/>
      <c r="E49" s="27"/>
      <c r="F49" s="27"/>
      <c r="G49" s="32" t="s">
        <v>166</v>
      </c>
      <c r="H49" s="27"/>
      <c r="I49" s="19">
        <f>SUM('1. Data Input Sheet'!E64)</f>
        <v>0</v>
      </c>
      <c r="J49" s="27"/>
      <c r="K49" s="27" t="s">
        <v>167</v>
      </c>
      <c r="L49" s="27"/>
      <c r="M49" s="27"/>
      <c r="N49" s="27"/>
      <c r="O49" s="27"/>
      <c r="P49" s="27"/>
      <c r="Q49" s="27"/>
      <c r="R49" s="27"/>
      <c r="S49" s="27"/>
      <c r="T49" s="27"/>
      <c r="U49" s="27"/>
    </row>
    <row r="50" spans="2:21" x14ac:dyDescent="0.25">
      <c r="B50" s="27"/>
      <c r="C50" s="27"/>
      <c r="D50" s="27"/>
      <c r="E50" s="27"/>
      <c r="F50" s="27"/>
      <c r="G50" s="27"/>
      <c r="H50" s="27"/>
      <c r="I50" s="27"/>
      <c r="J50" s="27"/>
      <c r="K50" s="27"/>
      <c r="L50" s="27"/>
      <c r="M50" s="27"/>
      <c r="N50" s="27"/>
      <c r="O50" s="27"/>
      <c r="P50" s="27"/>
      <c r="Q50" s="27"/>
      <c r="R50" s="27"/>
      <c r="S50" s="27"/>
      <c r="T50" s="27"/>
      <c r="U50" s="27"/>
    </row>
    <row r="51" spans="2:21" x14ac:dyDescent="0.25">
      <c r="B51" s="27"/>
      <c r="C51" s="27"/>
      <c r="D51" s="27"/>
      <c r="E51" s="27"/>
      <c r="F51" s="27"/>
      <c r="G51" s="27"/>
      <c r="H51" s="27"/>
      <c r="I51" s="27"/>
      <c r="J51" s="27"/>
      <c r="K51" s="27"/>
      <c r="L51" s="27"/>
      <c r="M51" s="27"/>
      <c r="N51" s="27"/>
      <c r="O51" s="27"/>
      <c r="P51" s="27"/>
      <c r="Q51" s="27"/>
      <c r="R51" s="27"/>
      <c r="S51" s="27"/>
      <c r="T51" s="27"/>
      <c r="U51" s="27"/>
    </row>
    <row r="52" spans="2:21" x14ac:dyDescent="0.25">
      <c r="B52" s="26" t="s">
        <v>168</v>
      </c>
      <c r="C52" s="27"/>
      <c r="D52" s="27"/>
      <c r="E52" s="27"/>
      <c r="F52" s="27"/>
      <c r="G52" s="27"/>
      <c r="H52" s="27"/>
      <c r="I52" s="27"/>
      <c r="J52" s="27"/>
      <c r="K52" s="27"/>
      <c r="L52" s="27"/>
      <c r="M52" s="27"/>
      <c r="N52" s="27"/>
      <c r="O52" s="27"/>
      <c r="P52" s="27"/>
      <c r="Q52" s="27"/>
      <c r="R52" s="27"/>
      <c r="S52" s="27"/>
      <c r="T52" s="27"/>
      <c r="U52" s="27"/>
    </row>
    <row r="53" spans="2:21" x14ac:dyDescent="0.25">
      <c r="B53" s="27"/>
      <c r="C53" s="27"/>
      <c r="D53" s="27"/>
      <c r="E53" s="27"/>
      <c r="F53" s="27"/>
      <c r="G53" s="27"/>
      <c r="H53" s="27"/>
      <c r="I53" s="27"/>
      <c r="J53" s="27"/>
      <c r="K53" s="27"/>
      <c r="L53" s="27"/>
      <c r="M53" s="27"/>
      <c r="N53" s="27"/>
      <c r="O53" s="27"/>
      <c r="P53" s="27"/>
      <c r="Q53" s="27"/>
      <c r="R53" s="27"/>
      <c r="S53" s="27"/>
      <c r="T53" s="27"/>
      <c r="U53" s="27"/>
    </row>
    <row r="54" spans="2:21" x14ac:dyDescent="0.25">
      <c r="B54" s="27"/>
      <c r="C54" s="29" t="s">
        <v>46</v>
      </c>
      <c r="D54" s="27"/>
      <c r="E54" s="27"/>
      <c r="F54" s="27"/>
      <c r="G54" s="27"/>
      <c r="H54" s="27"/>
      <c r="I54" s="27"/>
      <c r="J54" s="27"/>
      <c r="K54" s="27"/>
      <c r="L54" s="27"/>
      <c r="M54" s="27"/>
      <c r="N54" s="27"/>
      <c r="O54" s="27"/>
      <c r="P54" s="27"/>
      <c r="Q54" s="27"/>
      <c r="R54" s="27"/>
      <c r="S54" s="27"/>
      <c r="T54" s="27"/>
      <c r="U54" s="27"/>
    </row>
    <row r="55" spans="2:21" x14ac:dyDescent="0.25">
      <c r="B55" s="27"/>
      <c r="C55" s="27"/>
      <c r="D55" s="27"/>
      <c r="E55" s="27"/>
      <c r="F55" s="27"/>
      <c r="G55" s="27"/>
      <c r="H55" s="27"/>
      <c r="I55" s="27"/>
      <c r="J55" s="27"/>
      <c r="K55" s="27"/>
      <c r="L55" s="27"/>
      <c r="M55" s="27"/>
      <c r="N55" s="27"/>
      <c r="O55" s="27"/>
      <c r="P55" s="27"/>
      <c r="Q55" s="27"/>
      <c r="R55" s="27"/>
      <c r="S55" s="27"/>
      <c r="T55" s="27"/>
      <c r="U55" s="27"/>
    </row>
    <row r="56" spans="2:21" x14ac:dyDescent="0.25">
      <c r="B56" s="27"/>
      <c r="C56" s="27"/>
      <c r="D56" s="27"/>
      <c r="E56" s="27"/>
      <c r="F56" s="27"/>
      <c r="G56" s="32" t="s">
        <v>169</v>
      </c>
      <c r="H56" s="27"/>
      <c r="I56" s="19">
        <f>SUM('1. Data Input Sheet'!E93)</f>
        <v>0</v>
      </c>
      <c r="J56" s="27"/>
      <c r="K56" s="27" t="s">
        <v>158</v>
      </c>
      <c r="L56" s="27"/>
      <c r="M56" s="27"/>
      <c r="N56" s="27"/>
      <c r="O56" s="27"/>
      <c r="P56" s="27"/>
      <c r="Q56" s="27"/>
      <c r="R56" s="27"/>
      <c r="S56" s="27"/>
      <c r="T56" s="27"/>
      <c r="U56" s="27"/>
    </row>
    <row r="57" spans="2:21" x14ac:dyDescent="0.25">
      <c r="B57" s="27"/>
      <c r="C57" s="27"/>
      <c r="D57" s="27"/>
      <c r="E57" s="27"/>
      <c r="F57" s="27"/>
      <c r="G57" s="32" t="s">
        <v>170</v>
      </c>
      <c r="H57" s="27"/>
      <c r="I57" s="19">
        <f>SUM('1. Data Input Sheet'!E95)</f>
        <v>0</v>
      </c>
      <c r="J57" s="27"/>
      <c r="K57" s="27" t="s">
        <v>158</v>
      </c>
      <c r="L57" s="27"/>
      <c r="M57" s="27"/>
      <c r="N57" s="27"/>
      <c r="O57" s="27"/>
      <c r="P57" s="27"/>
      <c r="Q57" s="27"/>
      <c r="R57" s="27"/>
      <c r="S57" s="27"/>
      <c r="T57" s="27"/>
      <c r="U57" s="27"/>
    </row>
    <row r="58" spans="2:21" x14ac:dyDescent="0.25">
      <c r="B58" s="27"/>
      <c r="C58" s="27"/>
      <c r="D58" s="27"/>
      <c r="E58" s="27"/>
      <c r="F58" s="27"/>
      <c r="G58" s="27"/>
      <c r="H58" s="27"/>
      <c r="J58" s="27"/>
      <c r="K58" s="27"/>
      <c r="L58" s="27"/>
      <c r="M58" s="27"/>
      <c r="N58" s="27"/>
      <c r="O58" s="27"/>
      <c r="P58" s="27"/>
      <c r="Q58" s="27"/>
      <c r="R58" s="27"/>
      <c r="S58" s="27"/>
      <c r="T58" s="27"/>
      <c r="U58" s="27"/>
    </row>
    <row r="59" spans="2:21" x14ac:dyDescent="0.25">
      <c r="B59" s="27"/>
      <c r="C59" s="27"/>
      <c r="D59" s="27"/>
      <c r="E59" s="27"/>
      <c r="F59" s="27"/>
      <c r="G59" s="32" t="s">
        <v>171</v>
      </c>
      <c r="H59" s="27"/>
      <c r="I59" s="19">
        <f>SUM('1. Data Input Sheet'!E116)</f>
        <v>0</v>
      </c>
      <c r="J59" s="27"/>
      <c r="K59" s="27" t="s">
        <v>161</v>
      </c>
      <c r="L59" s="27"/>
      <c r="M59" s="27"/>
      <c r="N59" s="27"/>
      <c r="O59" s="27"/>
      <c r="P59" s="27"/>
      <c r="Q59" s="27"/>
      <c r="R59" s="27"/>
      <c r="S59" s="27"/>
      <c r="T59" s="27"/>
      <c r="U59" s="27"/>
    </row>
    <row r="60" spans="2:21" x14ac:dyDescent="0.25">
      <c r="B60" s="27"/>
      <c r="C60" s="27"/>
      <c r="D60" s="27"/>
      <c r="E60" s="27"/>
      <c r="F60" s="27"/>
      <c r="G60" s="32" t="s">
        <v>172</v>
      </c>
      <c r="H60" s="27"/>
      <c r="I60" s="19">
        <f>SUM('1. Data Input Sheet'!E118)</f>
        <v>0</v>
      </c>
      <c r="J60" s="27"/>
      <c r="K60" s="27" t="s">
        <v>161</v>
      </c>
      <c r="L60" s="27"/>
      <c r="M60" s="27"/>
      <c r="N60" s="27"/>
      <c r="O60" s="27"/>
      <c r="P60" s="27"/>
      <c r="Q60" s="27"/>
      <c r="R60" s="27"/>
      <c r="S60" s="27"/>
      <c r="T60" s="27"/>
      <c r="U60" s="27"/>
    </row>
    <row r="61" spans="2:21" x14ac:dyDescent="0.25">
      <c r="B61" s="27"/>
      <c r="C61" s="27"/>
      <c r="D61" s="27"/>
      <c r="E61" s="27"/>
      <c r="F61" s="27"/>
      <c r="G61" s="27"/>
      <c r="H61" s="27"/>
      <c r="I61" s="27"/>
      <c r="J61" s="27"/>
      <c r="K61" s="27"/>
      <c r="L61" s="27"/>
      <c r="M61" s="27"/>
      <c r="N61" s="27"/>
      <c r="O61" s="27"/>
      <c r="P61" s="27"/>
      <c r="Q61" s="27"/>
      <c r="R61" s="27"/>
      <c r="S61" s="27"/>
      <c r="T61" s="27"/>
      <c r="U61" s="27"/>
    </row>
    <row r="62" spans="2:21" x14ac:dyDescent="0.25">
      <c r="B62" s="27"/>
      <c r="C62" s="27"/>
      <c r="D62" s="27"/>
      <c r="E62" s="27"/>
      <c r="F62" s="27"/>
      <c r="G62" s="27"/>
      <c r="H62" s="27"/>
      <c r="I62" s="27"/>
      <c r="J62" s="27"/>
      <c r="K62" s="27"/>
      <c r="L62" s="27"/>
      <c r="M62" s="27"/>
      <c r="N62" s="27"/>
      <c r="O62" s="27"/>
      <c r="P62" s="27"/>
      <c r="Q62" s="27"/>
      <c r="R62" s="27"/>
      <c r="S62" s="27"/>
      <c r="T62" s="27"/>
      <c r="U62" s="27"/>
    </row>
    <row r="63" spans="2:21" x14ac:dyDescent="0.25">
      <c r="B63" s="26" t="s">
        <v>173</v>
      </c>
      <c r="C63" s="27"/>
      <c r="D63" s="27"/>
      <c r="E63" s="27"/>
      <c r="F63" s="27"/>
      <c r="G63" s="27"/>
      <c r="H63" s="27"/>
      <c r="I63" s="27"/>
      <c r="J63" s="27"/>
      <c r="K63" s="27"/>
      <c r="L63" s="27"/>
      <c r="M63" s="27"/>
      <c r="N63" s="27"/>
      <c r="O63" s="27"/>
      <c r="P63" s="27"/>
      <c r="Q63" s="27"/>
      <c r="R63" s="27"/>
      <c r="S63" s="27"/>
      <c r="T63" s="27"/>
      <c r="U63" s="27"/>
    </row>
    <row r="64" spans="2:21" x14ac:dyDescent="0.25">
      <c r="B64" s="27"/>
      <c r="C64" s="27"/>
      <c r="D64" s="27"/>
      <c r="E64" s="27"/>
      <c r="F64" s="27"/>
      <c r="G64" s="27"/>
      <c r="H64" s="27"/>
      <c r="I64" s="27"/>
      <c r="J64" s="27"/>
      <c r="K64" s="27"/>
      <c r="L64" s="27"/>
      <c r="M64" s="27"/>
      <c r="N64" s="27"/>
      <c r="O64" s="27"/>
      <c r="P64" s="27"/>
      <c r="Q64" s="27"/>
      <c r="R64" s="27"/>
      <c r="S64" s="27"/>
      <c r="T64" s="27"/>
      <c r="U64" s="27"/>
    </row>
    <row r="65" spans="2:21" x14ac:dyDescent="0.25">
      <c r="B65" s="27"/>
      <c r="C65" s="29" t="s">
        <v>174</v>
      </c>
      <c r="D65" s="27"/>
      <c r="E65" s="27"/>
      <c r="F65" s="27"/>
      <c r="G65" s="27"/>
      <c r="H65" s="27"/>
      <c r="I65" s="27"/>
      <c r="J65" s="27"/>
      <c r="K65" s="27"/>
      <c r="L65" s="27"/>
      <c r="M65" s="27"/>
      <c r="N65" s="27"/>
      <c r="O65" s="27"/>
      <c r="P65" s="27"/>
      <c r="Q65" s="27"/>
      <c r="R65" s="27"/>
      <c r="S65" s="27"/>
      <c r="T65" s="27"/>
      <c r="U65" s="27"/>
    </row>
    <row r="66" spans="2:21" x14ac:dyDescent="0.25">
      <c r="B66" s="27"/>
      <c r="C66" s="27"/>
      <c r="D66" s="27"/>
      <c r="E66" s="27"/>
      <c r="F66" s="27"/>
      <c r="G66" s="27"/>
      <c r="H66" s="27"/>
      <c r="I66" s="27"/>
      <c r="J66" s="27"/>
      <c r="K66" s="27"/>
      <c r="L66" s="27"/>
      <c r="M66" s="27"/>
      <c r="N66" s="27"/>
      <c r="O66" s="27"/>
      <c r="P66" s="27"/>
      <c r="Q66" s="27"/>
      <c r="R66" s="27"/>
      <c r="S66" s="27"/>
      <c r="T66" s="27"/>
      <c r="U66" s="27"/>
    </row>
    <row r="67" spans="2:21" x14ac:dyDescent="0.25">
      <c r="B67" s="27"/>
      <c r="C67" s="27"/>
      <c r="D67" s="27"/>
      <c r="E67" s="27"/>
      <c r="F67" s="27"/>
      <c r="G67" s="32" t="s">
        <v>175</v>
      </c>
      <c r="H67" s="27"/>
      <c r="I67" s="19">
        <f>SUM('1. Data Input Sheet'!G136)</f>
        <v>0</v>
      </c>
      <c r="J67" s="27"/>
      <c r="K67" s="27" t="s">
        <v>161</v>
      </c>
      <c r="L67" s="27"/>
      <c r="M67" s="27"/>
      <c r="N67" s="27"/>
      <c r="O67" s="27"/>
      <c r="P67" s="27"/>
      <c r="Q67" s="27"/>
      <c r="R67" s="27"/>
      <c r="S67" s="27"/>
      <c r="T67" s="27"/>
      <c r="U67" s="27"/>
    </row>
    <row r="68" spans="2:21" x14ac:dyDescent="0.25">
      <c r="B68" s="27"/>
      <c r="C68" s="27"/>
      <c r="D68" s="27"/>
      <c r="E68" s="27"/>
      <c r="F68" s="27"/>
      <c r="G68" s="27"/>
      <c r="H68" s="27"/>
      <c r="I68" s="27"/>
      <c r="J68" s="27"/>
      <c r="K68" s="27"/>
      <c r="L68" s="27"/>
      <c r="M68" s="27"/>
      <c r="N68" s="27"/>
      <c r="O68" s="27"/>
      <c r="P68" s="27"/>
      <c r="Q68" s="27"/>
      <c r="R68" s="27"/>
      <c r="S68" s="27"/>
      <c r="T68" s="27"/>
      <c r="U68" s="27"/>
    </row>
    <row r="69" spans="2:21" x14ac:dyDescent="0.25">
      <c r="B69" s="27"/>
      <c r="C69" s="27"/>
      <c r="D69" s="27"/>
      <c r="E69" s="27"/>
      <c r="F69" s="27"/>
      <c r="G69" s="27"/>
      <c r="H69" s="27"/>
      <c r="I69" s="27"/>
      <c r="J69" s="27"/>
      <c r="K69" s="27"/>
      <c r="L69" s="27"/>
      <c r="M69" s="27"/>
      <c r="N69" s="27"/>
      <c r="O69" s="27"/>
      <c r="P69" s="27"/>
      <c r="Q69" s="27"/>
      <c r="R69" s="27"/>
      <c r="S69" s="27"/>
      <c r="T69" s="27"/>
      <c r="U69" s="27"/>
    </row>
    <row r="70" spans="2:21" x14ac:dyDescent="0.25">
      <c r="B70" s="26" t="s">
        <v>176</v>
      </c>
      <c r="C70" s="27"/>
      <c r="D70" s="27"/>
      <c r="E70" s="27"/>
      <c r="F70" s="27"/>
      <c r="G70" s="27"/>
      <c r="H70" s="27"/>
      <c r="I70" s="27"/>
      <c r="J70" s="27"/>
      <c r="K70" s="27"/>
      <c r="L70" s="27"/>
      <c r="M70" s="27"/>
      <c r="N70" s="27"/>
      <c r="O70" s="27"/>
      <c r="P70" s="27"/>
      <c r="Q70" s="27"/>
      <c r="R70" s="27"/>
      <c r="S70" s="27"/>
      <c r="T70" s="27"/>
      <c r="U70" s="27"/>
    </row>
    <row r="71" spans="2:21" x14ac:dyDescent="0.25">
      <c r="B71" s="27"/>
      <c r="C71" s="27"/>
      <c r="D71" s="27"/>
      <c r="E71" s="27"/>
      <c r="F71" s="27"/>
      <c r="G71" s="27"/>
      <c r="H71" s="27"/>
      <c r="I71" s="27"/>
      <c r="J71" s="27"/>
      <c r="K71" s="27"/>
      <c r="L71" s="27"/>
      <c r="M71" s="27"/>
      <c r="N71" s="27"/>
      <c r="O71" s="27"/>
      <c r="P71" s="27"/>
      <c r="Q71" s="27"/>
      <c r="R71" s="27"/>
      <c r="S71" s="27"/>
      <c r="T71" s="27"/>
      <c r="U71" s="27"/>
    </row>
    <row r="72" spans="2:21" x14ac:dyDescent="0.25">
      <c r="B72" s="27"/>
      <c r="C72" s="29" t="s">
        <v>177</v>
      </c>
      <c r="D72" s="27"/>
      <c r="E72" s="27"/>
      <c r="F72" s="27"/>
      <c r="G72" s="27"/>
      <c r="H72" s="27"/>
      <c r="I72" s="27"/>
      <c r="J72" s="27"/>
      <c r="K72" s="27"/>
      <c r="L72" s="27"/>
      <c r="M72" s="27"/>
      <c r="N72" s="27"/>
      <c r="O72" s="27"/>
      <c r="P72" s="27"/>
      <c r="Q72" s="27"/>
      <c r="R72" s="27"/>
      <c r="S72" s="27"/>
      <c r="T72" s="27"/>
      <c r="U72" s="27"/>
    </row>
    <row r="73" spans="2:21" x14ac:dyDescent="0.25">
      <c r="B73" s="27"/>
      <c r="C73" s="27"/>
      <c r="D73" s="27"/>
      <c r="E73" s="27"/>
      <c r="F73" s="27"/>
      <c r="G73" s="27"/>
      <c r="H73" s="27"/>
      <c r="I73" s="27"/>
      <c r="J73" s="27"/>
      <c r="K73" s="27"/>
      <c r="L73" s="27"/>
      <c r="M73" s="27"/>
      <c r="N73" s="27"/>
      <c r="O73" s="27"/>
      <c r="P73" s="27"/>
      <c r="Q73" s="27"/>
      <c r="R73" s="27"/>
      <c r="S73" s="27"/>
      <c r="T73" s="27"/>
      <c r="U73" s="27"/>
    </row>
    <row r="74" spans="2:21" x14ac:dyDescent="0.25">
      <c r="B74" s="27"/>
      <c r="C74" s="27"/>
      <c r="D74" s="27"/>
      <c r="E74" s="27"/>
      <c r="F74" s="27"/>
      <c r="G74" s="32" t="s">
        <v>178</v>
      </c>
      <c r="H74" s="27"/>
      <c r="I74" s="18">
        <f>SUM('1. Data Input Sheet'!E144)</f>
        <v>0</v>
      </c>
      <c r="J74" s="27"/>
      <c r="K74" s="27" t="s">
        <v>158</v>
      </c>
      <c r="L74" s="27"/>
      <c r="M74" s="27"/>
      <c r="N74" s="27"/>
      <c r="O74" s="27"/>
      <c r="P74" s="27"/>
      <c r="Q74" s="27"/>
      <c r="R74" s="27"/>
      <c r="S74" s="27"/>
      <c r="T74" s="27"/>
      <c r="U74" s="27"/>
    </row>
    <row r="75" spans="2:21" x14ac:dyDescent="0.25">
      <c r="B75" s="27"/>
      <c r="C75" s="27"/>
      <c r="D75" s="27"/>
      <c r="E75" s="27"/>
      <c r="F75" s="27"/>
      <c r="G75" s="32" t="s">
        <v>179</v>
      </c>
      <c r="H75" s="27"/>
      <c r="I75" s="18">
        <f>SUM('1. Data Input Sheet'!E146)</f>
        <v>0</v>
      </c>
      <c r="J75" s="27"/>
      <c r="K75" s="27" t="s">
        <v>161</v>
      </c>
      <c r="L75" s="27"/>
      <c r="M75" s="27"/>
      <c r="N75" s="27"/>
      <c r="O75" s="27"/>
      <c r="P75" s="27"/>
      <c r="Q75" s="27"/>
      <c r="R75" s="27"/>
      <c r="S75" s="27"/>
      <c r="T75" s="27"/>
      <c r="U75" s="27"/>
    </row>
    <row r="76" spans="2:21" x14ac:dyDescent="0.25">
      <c r="B76" s="27"/>
      <c r="C76" s="27"/>
      <c r="D76" s="27"/>
      <c r="E76" s="27"/>
      <c r="F76" s="27"/>
      <c r="G76" s="32" t="s">
        <v>180</v>
      </c>
      <c r="H76" s="27"/>
      <c r="I76" s="18">
        <f>SUM('1. Data Input Sheet'!E148)</f>
        <v>0</v>
      </c>
      <c r="J76" s="27"/>
      <c r="K76" s="27" t="s">
        <v>161</v>
      </c>
      <c r="L76" s="27"/>
      <c r="M76" s="27"/>
      <c r="N76" s="27"/>
      <c r="O76" s="27"/>
      <c r="P76" s="27"/>
      <c r="Q76" s="27"/>
      <c r="R76" s="27"/>
      <c r="S76" s="27"/>
      <c r="T76" s="27"/>
      <c r="U76" s="27"/>
    </row>
    <row r="77" spans="2:21" x14ac:dyDescent="0.25">
      <c r="B77" s="27"/>
      <c r="C77" s="27"/>
      <c r="D77" s="27"/>
      <c r="E77" s="27"/>
      <c r="F77" s="27"/>
      <c r="G77" s="27"/>
      <c r="H77" s="27"/>
      <c r="I77" s="27"/>
      <c r="J77" s="27"/>
      <c r="K77" s="27"/>
      <c r="L77" s="27"/>
      <c r="M77" s="27"/>
      <c r="N77" s="27"/>
      <c r="O77" s="27"/>
      <c r="P77" s="27"/>
      <c r="Q77" s="27"/>
      <c r="R77" s="27"/>
      <c r="S77" s="27"/>
      <c r="T77" s="27"/>
      <c r="U77" s="27"/>
    </row>
    <row r="78" spans="2:21" x14ac:dyDescent="0.25">
      <c r="B78" s="27"/>
      <c r="C78" s="27"/>
      <c r="D78" s="27"/>
      <c r="E78" s="27"/>
      <c r="F78" s="27"/>
      <c r="G78" s="27"/>
      <c r="H78" s="27"/>
      <c r="I78" s="27"/>
      <c r="J78" s="27"/>
      <c r="K78" s="27"/>
      <c r="L78" s="27"/>
      <c r="M78" s="27"/>
      <c r="N78" s="27"/>
      <c r="O78" s="27"/>
      <c r="P78" s="27"/>
      <c r="Q78" s="27"/>
      <c r="R78" s="27"/>
      <c r="S78" s="27"/>
      <c r="T78" s="27"/>
      <c r="U78" s="27"/>
    </row>
    <row r="79" spans="2:21" x14ac:dyDescent="0.25">
      <c r="B79" s="26" t="s">
        <v>181</v>
      </c>
      <c r="C79" s="27"/>
      <c r="D79" s="27"/>
      <c r="E79" s="27"/>
      <c r="F79" s="27"/>
      <c r="G79" s="27"/>
      <c r="H79" s="27"/>
      <c r="I79" s="27"/>
      <c r="J79" s="27"/>
      <c r="K79" s="27"/>
      <c r="L79" s="27"/>
      <c r="M79" s="27"/>
      <c r="N79" s="27"/>
      <c r="O79" s="27"/>
      <c r="P79" s="27"/>
      <c r="Q79" s="27"/>
      <c r="R79" s="27"/>
      <c r="S79" s="27"/>
      <c r="T79" s="27"/>
      <c r="U79" s="27"/>
    </row>
    <row r="80" spans="2:21" x14ac:dyDescent="0.25">
      <c r="B80" s="27"/>
      <c r="C80" s="27"/>
      <c r="D80" s="27"/>
      <c r="E80" s="27"/>
      <c r="F80" s="27"/>
      <c r="G80" s="27"/>
      <c r="H80" s="27"/>
      <c r="I80" s="27"/>
      <c r="J80" s="27"/>
      <c r="K80" s="27"/>
      <c r="L80" s="27"/>
      <c r="M80" s="27"/>
      <c r="N80" s="27"/>
      <c r="O80" s="27"/>
      <c r="P80" s="27"/>
      <c r="Q80" s="27"/>
      <c r="R80" s="27"/>
      <c r="S80" s="27"/>
      <c r="T80" s="27"/>
      <c r="U80" s="27"/>
    </row>
    <row r="81" spans="2:21" x14ac:dyDescent="0.25">
      <c r="B81" s="26" t="s">
        <v>182</v>
      </c>
      <c r="C81" s="27"/>
      <c r="D81" s="27"/>
      <c r="E81" s="27"/>
      <c r="F81" s="27"/>
      <c r="G81" s="27"/>
      <c r="H81" s="27"/>
      <c r="I81" s="27"/>
      <c r="J81" s="27"/>
      <c r="K81" s="27"/>
      <c r="L81" s="27"/>
      <c r="M81" s="27"/>
      <c r="N81" s="27"/>
      <c r="O81" s="27"/>
      <c r="P81" s="27"/>
      <c r="Q81" s="27"/>
      <c r="R81" s="27"/>
      <c r="S81" s="27"/>
      <c r="T81" s="27"/>
      <c r="U81" s="27"/>
    </row>
    <row r="82" spans="2:21" x14ac:dyDescent="0.25">
      <c r="B82" s="27"/>
      <c r="C82" s="27"/>
      <c r="D82" s="27"/>
      <c r="E82" s="27"/>
      <c r="F82" s="27"/>
      <c r="G82" s="27"/>
      <c r="H82" s="27"/>
      <c r="I82" s="27"/>
      <c r="J82" s="27"/>
      <c r="K82" s="27"/>
      <c r="L82" s="27"/>
      <c r="M82" s="27"/>
      <c r="N82" s="27"/>
      <c r="O82" s="27"/>
      <c r="P82" s="27"/>
      <c r="Q82" s="27"/>
      <c r="R82" s="27"/>
      <c r="S82" s="27"/>
      <c r="T82" s="27"/>
      <c r="U82" s="27"/>
    </row>
    <row r="83" spans="2:21" x14ac:dyDescent="0.25">
      <c r="B83" s="27"/>
      <c r="C83" s="27"/>
      <c r="D83" s="27"/>
      <c r="E83" s="27"/>
      <c r="F83" s="27"/>
      <c r="G83" s="32" t="s">
        <v>183</v>
      </c>
      <c r="H83" s="27"/>
      <c r="I83" s="19">
        <f>SUM(I37,I38,I41,I56:I57,I74:I76)</f>
        <v>0</v>
      </c>
      <c r="J83" s="27"/>
      <c r="K83" s="27" t="s">
        <v>184</v>
      </c>
      <c r="L83" s="27"/>
      <c r="M83" s="27"/>
      <c r="N83" s="27"/>
      <c r="O83" s="27"/>
      <c r="P83" s="27"/>
      <c r="Q83" s="27"/>
      <c r="R83" s="27"/>
      <c r="S83" s="27"/>
      <c r="T83" s="27"/>
      <c r="U83" s="27"/>
    </row>
    <row r="84" spans="2:21" x14ac:dyDescent="0.25">
      <c r="B84" s="27"/>
      <c r="C84" s="27"/>
      <c r="D84" s="27"/>
      <c r="E84" s="27"/>
      <c r="F84" s="27"/>
      <c r="G84" s="32"/>
      <c r="H84" s="27"/>
      <c r="I84" s="39"/>
      <c r="J84" s="27"/>
      <c r="K84" s="27"/>
      <c r="L84" s="27"/>
      <c r="M84" s="27"/>
      <c r="N84" s="27"/>
      <c r="O84" s="27"/>
      <c r="P84" s="27"/>
      <c r="Q84" s="27"/>
      <c r="R84" s="27"/>
      <c r="S84" s="27"/>
      <c r="T84" s="27"/>
      <c r="U84" s="27"/>
    </row>
    <row r="85" spans="2:21" x14ac:dyDescent="0.25">
      <c r="B85" s="27"/>
      <c r="C85" s="27"/>
      <c r="D85" s="27"/>
      <c r="E85" s="27"/>
      <c r="F85" s="27"/>
      <c r="G85" s="32"/>
      <c r="H85" s="27"/>
      <c r="I85" s="39" t="s">
        <v>185</v>
      </c>
      <c r="J85" s="27"/>
      <c r="K85" s="27"/>
      <c r="L85" s="27"/>
      <c r="M85" s="27"/>
      <c r="N85" s="27"/>
      <c r="O85" s="27"/>
      <c r="P85" s="27"/>
      <c r="Q85" s="27"/>
      <c r="R85" s="27"/>
      <c r="S85" s="27"/>
      <c r="T85" s="27"/>
      <c r="U85" s="27"/>
    </row>
    <row r="86" spans="2:21" x14ac:dyDescent="0.25">
      <c r="B86" s="27"/>
      <c r="C86" s="27"/>
      <c r="D86" s="27"/>
      <c r="E86" s="27"/>
      <c r="F86" s="27"/>
      <c r="G86" s="32"/>
      <c r="H86" s="27"/>
      <c r="I86" s="27"/>
      <c r="J86" s="27"/>
      <c r="K86" s="27"/>
      <c r="L86" s="27"/>
      <c r="M86" s="27"/>
      <c r="N86" s="27"/>
      <c r="O86" s="27"/>
      <c r="P86" s="27"/>
      <c r="Q86" s="27"/>
      <c r="R86" s="27"/>
      <c r="S86" s="27"/>
      <c r="T86" s="27"/>
      <c r="U86" s="27"/>
    </row>
    <row r="87" spans="2:21" x14ac:dyDescent="0.25">
      <c r="B87" s="27"/>
      <c r="C87" s="27"/>
      <c r="D87" s="27"/>
      <c r="E87" s="27"/>
      <c r="F87" s="27"/>
      <c r="G87" s="32" t="s">
        <v>186</v>
      </c>
      <c r="H87" s="27"/>
      <c r="I87" s="19">
        <f>SUM(I49,I67)</f>
        <v>0</v>
      </c>
      <c r="J87" s="27"/>
      <c r="K87" s="27" t="s">
        <v>187</v>
      </c>
      <c r="L87" s="27"/>
      <c r="M87" s="27"/>
      <c r="N87" s="27"/>
      <c r="O87" s="27"/>
      <c r="P87" s="27"/>
      <c r="Q87" s="27"/>
      <c r="R87" s="27"/>
      <c r="S87" s="27"/>
      <c r="T87" s="27"/>
      <c r="U87" s="27"/>
    </row>
    <row r="88" spans="2:21" x14ac:dyDescent="0.25">
      <c r="B88" s="27"/>
      <c r="C88" s="27"/>
      <c r="D88" s="27"/>
      <c r="E88" s="27"/>
      <c r="F88" s="27"/>
      <c r="G88" s="32"/>
      <c r="H88" s="27"/>
      <c r="I88" s="39"/>
      <c r="J88" s="27"/>
      <c r="K88" s="27"/>
      <c r="L88" s="27"/>
      <c r="M88" s="27"/>
      <c r="N88" s="27"/>
      <c r="O88" s="27"/>
      <c r="P88" s="27"/>
      <c r="Q88" s="27"/>
      <c r="R88" s="27"/>
      <c r="S88" s="27"/>
      <c r="T88" s="27"/>
      <c r="U88" s="27"/>
    </row>
    <row r="89" spans="2:21" x14ac:dyDescent="0.25">
      <c r="B89" s="27"/>
      <c r="C89" s="27"/>
      <c r="D89" s="27"/>
      <c r="E89" s="27"/>
      <c r="F89" s="27"/>
      <c r="G89" s="32"/>
      <c r="H89" s="27"/>
      <c r="I89" s="39" t="s">
        <v>188</v>
      </c>
      <c r="J89" s="27"/>
      <c r="K89" s="27"/>
      <c r="L89" s="27"/>
      <c r="M89" s="27"/>
      <c r="N89" s="27"/>
      <c r="O89" s="27"/>
      <c r="P89" s="27"/>
      <c r="Q89" s="27"/>
      <c r="R89" s="27"/>
      <c r="S89" s="27"/>
      <c r="T89" s="27"/>
      <c r="U89" s="27"/>
    </row>
    <row r="90" spans="2:21" x14ac:dyDescent="0.25">
      <c r="B90" s="27"/>
      <c r="C90" s="27"/>
      <c r="D90" s="27"/>
      <c r="E90" s="27"/>
      <c r="F90" s="27"/>
      <c r="G90" s="32"/>
      <c r="H90" s="27"/>
      <c r="I90" s="39"/>
      <c r="J90" s="27"/>
      <c r="K90" s="27"/>
      <c r="L90" s="27"/>
      <c r="M90" s="27"/>
      <c r="N90" s="27"/>
      <c r="O90" s="27"/>
      <c r="P90" s="27"/>
      <c r="Q90" s="27"/>
      <c r="R90" s="27"/>
      <c r="S90" s="27"/>
      <c r="T90" s="27"/>
      <c r="U90" s="27"/>
    </row>
    <row r="91" spans="2:21" x14ac:dyDescent="0.25">
      <c r="B91" s="26" t="s">
        <v>189</v>
      </c>
      <c r="C91" s="27"/>
      <c r="D91" s="27"/>
      <c r="E91" s="27"/>
      <c r="F91" s="27"/>
      <c r="G91" s="32"/>
      <c r="H91" s="27"/>
      <c r="I91" s="39"/>
      <c r="J91" s="27"/>
      <c r="K91" s="27"/>
      <c r="L91" s="27"/>
      <c r="M91" s="27"/>
      <c r="N91" s="27"/>
      <c r="O91" s="27"/>
      <c r="P91" s="27"/>
      <c r="Q91" s="27"/>
      <c r="R91" s="27"/>
      <c r="S91" s="27"/>
      <c r="T91" s="27"/>
      <c r="U91" s="27"/>
    </row>
    <row r="92" spans="2:21" x14ac:dyDescent="0.25">
      <c r="B92" s="27"/>
      <c r="C92" s="27"/>
      <c r="D92" s="27"/>
      <c r="E92" s="27"/>
      <c r="F92" s="27"/>
      <c r="G92" s="32"/>
      <c r="H92" s="27"/>
      <c r="I92" s="39"/>
      <c r="J92" s="27"/>
      <c r="K92" s="27"/>
      <c r="L92" s="27"/>
      <c r="M92" s="27"/>
      <c r="N92" s="27"/>
      <c r="O92" s="27"/>
      <c r="P92" s="27"/>
      <c r="Q92" s="27"/>
      <c r="R92" s="27"/>
      <c r="S92" s="27"/>
      <c r="T92" s="27"/>
      <c r="U92" s="27"/>
    </row>
    <row r="93" spans="2:21" x14ac:dyDescent="0.25">
      <c r="B93" s="27"/>
      <c r="C93" s="27"/>
      <c r="D93" s="27"/>
      <c r="E93" s="27"/>
      <c r="F93" s="27"/>
      <c r="G93" s="32" t="s">
        <v>190</v>
      </c>
      <c r="H93" s="27"/>
      <c r="I93" s="19">
        <f>SUM(I39,I41,I59:I60, I75,I76)</f>
        <v>0</v>
      </c>
      <c r="J93" s="27"/>
      <c r="K93" s="27" t="s">
        <v>191</v>
      </c>
      <c r="L93" s="27"/>
      <c r="M93" s="27"/>
      <c r="N93" s="27"/>
      <c r="O93" s="27"/>
      <c r="P93" s="27"/>
      <c r="Q93" s="27"/>
      <c r="R93" s="27"/>
      <c r="S93" s="27"/>
      <c r="T93" s="27"/>
      <c r="U93" s="27"/>
    </row>
    <row r="94" spans="2:21" x14ac:dyDescent="0.25">
      <c r="B94" s="27"/>
      <c r="C94" s="27"/>
      <c r="D94" s="27"/>
      <c r="E94" s="27"/>
      <c r="F94" s="27"/>
      <c r="G94" s="32"/>
      <c r="H94" s="27"/>
      <c r="I94" s="39"/>
      <c r="J94" s="27"/>
      <c r="K94" s="27"/>
      <c r="L94" s="27"/>
      <c r="M94" s="27"/>
      <c r="N94" s="27"/>
      <c r="O94" s="27"/>
      <c r="P94" s="27"/>
      <c r="Q94" s="27"/>
      <c r="R94" s="27"/>
      <c r="S94" s="27"/>
      <c r="T94" s="27"/>
      <c r="U94" s="27"/>
    </row>
    <row r="95" spans="2:21" x14ac:dyDescent="0.25">
      <c r="B95" s="27"/>
      <c r="C95" s="27"/>
      <c r="D95" s="27"/>
      <c r="E95" s="27"/>
      <c r="F95" s="27"/>
      <c r="G95" s="32"/>
      <c r="H95" s="27"/>
      <c r="I95" s="39" t="s">
        <v>185</v>
      </c>
      <c r="J95" s="27"/>
      <c r="K95" s="27"/>
      <c r="L95" s="27"/>
      <c r="M95" s="27"/>
      <c r="N95" s="27"/>
      <c r="O95" s="27"/>
      <c r="P95" s="27"/>
      <c r="Q95" s="27"/>
      <c r="R95" s="27"/>
      <c r="S95" s="27"/>
      <c r="T95" s="27"/>
      <c r="U95" s="27"/>
    </row>
    <row r="96" spans="2:21" x14ac:dyDescent="0.25">
      <c r="B96" s="27"/>
      <c r="C96" s="27"/>
      <c r="D96" s="27"/>
      <c r="E96" s="27"/>
      <c r="F96" s="27"/>
      <c r="G96" s="32"/>
      <c r="H96" s="27"/>
      <c r="I96" s="27"/>
      <c r="J96" s="27"/>
      <c r="K96" s="27"/>
      <c r="L96" s="27"/>
      <c r="M96" s="27"/>
      <c r="N96" s="27"/>
      <c r="O96" s="27"/>
      <c r="P96" s="27"/>
      <c r="Q96" s="27"/>
      <c r="R96" s="27"/>
      <c r="S96" s="27"/>
      <c r="T96" s="27"/>
      <c r="U96" s="27"/>
    </row>
    <row r="97" spans="1:21" x14ac:dyDescent="0.25">
      <c r="B97" s="27"/>
      <c r="C97" s="27"/>
      <c r="D97" s="27"/>
      <c r="E97" s="27"/>
      <c r="F97" s="27"/>
      <c r="G97" s="32" t="s">
        <v>192</v>
      </c>
      <c r="H97" s="27"/>
      <c r="I97" s="19">
        <f>SUM(I49,I67)</f>
        <v>0</v>
      </c>
      <c r="J97" s="27"/>
      <c r="K97" s="27" t="s">
        <v>187</v>
      </c>
      <c r="L97" s="27"/>
      <c r="M97" s="27"/>
      <c r="N97" s="27"/>
      <c r="O97" s="27"/>
      <c r="P97" s="27"/>
      <c r="Q97" s="27"/>
      <c r="R97" s="27"/>
      <c r="S97" s="27"/>
      <c r="T97" s="27"/>
      <c r="U97" s="27"/>
    </row>
    <row r="98" spans="1:21" x14ac:dyDescent="0.25">
      <c r="B98" s="27"/>
      <c r="C98" s="27"/>
      <c r="D98" s="27"/>
      <c r="E98" s="27"/>
      <c r="F98" s="27"/>
      <c r="G98" s="32"/>
      <c r="H98" s="27"/>
      <c r="I98" s="39"/>
      <c r="J98" s="27"/>
      <c r="K98" s="27"/>
      <c r="L98" s="27"/>
      <c r="M98" s="27"/>
      <c r="N98" s="27"/>
      <c r="O98" s="27"/>
      <c r="P98" s="27"/>
      <c r="Q98" s="27"/>
      <c r="R98" s="27"/>
      <c r="S98" s="27"/>
      <c r="T98" s="27"/>
      <c r="U98" s="27"/>
    </row>
    <row r="99" spans="1:21" x14ac:dyDescent="0.25">
      <c r="B99" s="27"/>
      <c r="C99" s="27"/>
      <c r="D99" s="27"/>
      <c r="E99" s="27"/>
      <c r="F99" s="27"/>
      <c r="G99" s="27"/>
      <c r="H99" s="27"/>
      <c r="I99" s="27"/>
      <c r="J99" s="27"/>
      <c r="K99" s="27"/>
      <c r="L99" s="27"/>
      <c r="M99" s="34"/>
      <c r="N99" s="27"/>
      <c r="O99" s="27"/>
      <c r="P99" s="27"/>
      <c r="Q99" s="27"/>
      <c r="R99" s="27"/>
      <c r="S99" s="27"/>
      <c r="T99" s="27"/>
      <c r="U99" s="27"/>
    </row>
    <row r="100" spans="1:21" x14ac:dyDescent="0.25">
      <c r="B100" s="27" t="s">
        <v>193</v>
      </c>
      <c r="C100" s="27"/>
      <c r="D100" s="27"/>
      <c r="E100" s="27"/>
      <c r="F100" s="27"/>
      <c r="G100" s="27"/>
      <c r="H100" s="27"/>
      <c r="I100" s="27"/>
      <c r="J100" s="27"/>
      <c r="K100" s="27"/>
      <c r="L100" s="27"/>
      <c r="M100" s="34"/>
      <c r="N100" s="27"/>
      <c r="O100" s="27"/>
      <c r="P100" s="27"/>
      <c r="Q100" s="27"/>
      <c r="R100" s="27"/>
      <c r="S100" s="27"/>
      <c r="T100" s="27"/>
      <c r="U100" s="27"/>
    </row>
    <row r="101" spans="1:21" x14ac:dyDescent="0.25">
      <c r="B101" s="27"/>
      <c r="C101" s="27"/>
      <c r="D101" s="27"/>
      <c r="E101" s="27"/>
      <c r="F101" s="27"/>
      <c r="G101" s="27"/>
      <c r="H101" s="27"/>
      <c r="I101" s="27"/>
      <c r="J101" s="27"/>
      <c r="K101" s="27"/>
      <c r="L101" s="27"/>
      <c r="M101" s="34"/>
      <c r="N101" s="27"/>
      <c r="O101" s="27"/>
      <c r="P101" s="27"/>
      <c r="Q101" s="27"/>
      <c r="R101" s="27"/>
      <c r="S101" s="27"/>
      <c r="T101" s="27"/>
      <c r="U101" s="27"/>
    </row>
    <row r="102" spans="1:21" x14ac:dyDescent="0.25">
      <c r="B102" s="42" t="s">
        <v>194</v>
      </c>
      <c r="C102" s="43"/>
      <c r="D102" s="43"/>
      <c r="E102" s="43"/>
      <c r="F102" s="43"/>
      <c r="G102" s="43"/>
      <c r="H102" s="43"/>
      <c r="I102" s="43"/>
      <c r="J102" s="43"/>
      <c r="K102" s="43"/>
      <c r="L102" s="43"/>
      <c r="M102" s="44"/>
      <c r="N102" s="43"/>
      <c r="O102" s="43"/>
      <c r="P102" s="27"/>
      <c r="Q102" s="27"/>
      <c r="R102" s="27"/>
      <c r="S102" s="27"/>
      <c r="T102" s="27"/>
      <c r="U102" s="27"/>
    </row>
    <row r="103" spans="1:21" x14ac:dyDescent="0.25">
      <c r="B103" s="43"/>
      <c r="C103" s="43"/>
      <c r="D103" s="43"/>
      <c r="E103" s="43"/>
      <c r="F103" s="43"/>
      <c r="G103" s="43"/>
      <c r="H103" s="43"/>
      <c r="I103" s="43"/>
      <c r="J103" s="43"/>
      <c r="K103" s="43"/>
      <c r="L103" s="43"/>
      <c r="M103" s="44"/>
      <c r="N103" s="43"/>
      <c r="O103" s="43"/>
      <c r="P103" s="27"/>
      <c r="Q103" s="27"/>
      <c r="R103" s="27"/>
      <c r="S103" s="27"/>
      <c r="T103" s="27"/>
      <c r="U103" s="27"/>
    </row>
    <row r="104" spans="1:21" s="41" customFormat="1" x14ac:dyDescent="0.25">
      <c r="A104" s="28"/>
      <c r="B104" s="45"/>
      <c r="C104" s="45"/>
      <c r="D104" s="45"/>
      <c r="E104" s="45"/>
      <c r="F104" s="45"/>
      <c r="G104" s="45"/>
      <c r="H104" s="45"/>
      <c r="I104" s="45"/>
      <c r="J104" s="45"/>
      <c r="K104" s="46" t="s">
        <v>195</v>
      </c>
      <c r="L104" s="46" t="s">
        <v>196</v>
      </c>
      <c r="M104" s="46" t="s">
        <v>197</v>
      </c>
      <c r="N104" s="46" t="s">
        <v>198</v>
      </c>
      <c r="O104" s="45"/>
      <c r="P104" s="28"/>
      <c r="Q104" s="28"/>
      <c r="R104" s="28"/>
      <c r="S104" s="28"/>
      <c r="T104" s="28"/>
      <c r="U104" s="28"/>
    </row>
    <row r="105" spans="1:21" s="41" customFormat="1" x14ac:dyDescent="0.25">
      <c r="A105" s="28"/>
      <c r="B105" s="45"/>
      <c r="C105" s="45"/>
      <c r="D105" s="45"/>
      <c r="E105" s="45"/>
      <c r="F105" s="45"/>
      <c r="G105" s="47" t="s">
        <v>199</v>
      </c>
      <c r="H105" s="45"/>
      <c r="I105" s="53">
        <f>SUM(N105)</f>
        <v>0</v>
      </c>
      <c r="J105" s="45"/>
      <c r="K105" s="55">
        <f>SUM(I83)</f>
        <v>0</v>
      </c>
      <c r="L105" s="48">
        <f>SUM(K105*'Appendix - Cost Assumptions'!D46)</f>
        <v>0</v>
      </c>
      <c r="M105" s="49">
        <f>SUM(I83*'Appendix - Cost Assumptions'!D53)</f>
        <v>0</v>
      </c>
      <c r="N105" s="55">
        <f>SUM(K105:M105)</f>
        <v>0</v>
      </c>
      <c r="O105" s="45"/>
      <c r="P105" s="28"/>
      <c r="Q105" s="28"/>
      <c r="R105" s="28"/>
      <c r="S105" s="28"/>
      <c r="T105" s="28"/>
      <c r="U105" s="28"/>
    </row>
    <row r="106" spans="1:21" s="41" customFormat="1" x14ac:dyDescent="0.25">
      <c r="A106" s="28"/>
      <c r="B106" s="45"/>
      <c r="C106" s="45"/>
      <c r="D106" s="45"/>
      <c r="E106" s="45"/>
      <c r="F106" s="45"/>
      <c r="G106" s="47" t="s">
        <v>200</v>
      </c>
      <c r="H106" s="45"/>
      <c r="I106" s="53">
        <f>SUM(N106)</f>
        <v>0</v>
      </c>
      <c r="J106" s="45"/>
      <c r="K106" s="55">
        <f>SUM(I87)</f>
        <v>0</v>
      </c>
      <c r="L106" s="48">
        <f>SUM(K106*'Appendix - Cost Assumptions'!D46)</f>
        <v>0</v>
      </c>
      <c r="M106" s="49">
        <f>SUM(K106*'Appendix - Cost Assumptions'!D53)</f>
        <v>0</v>
      </c>
      <c r="N106" s="55">
        <f>SUM(K106:M106)</f>
        <v>0</v>
      </c>
      <c r="O106" s="45"/>
      <c r="P106" s="28"/>
      <c r="Q106" s="28"/>
      <c r="R106" s="28"/>
      <c r="S106" s="28"/>
      <c r="T106" s="28"/>
      <c r="U106" s="28"/>
    </row>
    <row r="107" spans="1:21" x14ac:dyDescent="0.25">
      <c r="B107" s="43"/>
      <c r="C107" s="43"/>
      <c r="D107" s="43"/>
      <c r="E107" s="43"/>
      <c r="F107" s="43"/>
      <c r="G107" s="50"/>
      <c r="H107" s="43"/>
      <c r="I107" s="51"/>
      <c r="J107" s="43"/>
      <c r="K107" s="51"/>
      <c r="L107" s="51"/>
      <c r="M107" s="52"/>
      <c r="N107" s="51"/>
      <c r="O107" s="43"/>
      <c r="P107" s="27"/>
      <c r="Q107" s="27"/>
      <c r="R107" s="27"/>
      <c r="S107" s="27"/>
      <c r="T107" s="27"/>
      <c r="U107" s="27"/>
    </row>
    <row r="108" spans="1:21" x14ac:dyDescent="0.25">
      <c r="B108" s="42" t="s">
        <v>201</v>
      </c>
      <c r="C108" s="43"/>
      <c r="D108" s="43"/>
      <c r="E108" s="43"/>
      <c r="F108" s="43"/>
      <c r="G108" s="43"/>
      <c r="H108" s="50"/>
      <c r="I108" s="43"/>
      <c r="J108" s="43"/>
      <c r="K108" s="43"/>
      <c r="L108" s="43"/>
      <c r="M108" s="43"/>
      <c r="N108" s="44"/>
      <c r="O108" s="43"/>
      <c r="P108" s="27"/>
      <c r="Q108" s="27"/>
      <c r="R108" s="27"/>
      <c r="S108" s="27"/>
      <c r="T108" s="27"/>
      <c r="U108" s="27"/>
    </row>
    <row r="109" spans="1:21" x14ac:dyDescent="0.25">
      <c r="B109" s="42"/>
      <c r="C109" s="43"/>
      <c r="D109" s="43"/>
      <c r="E109" s="43"/>
      <c r="F109" s="43"/>
      <c r="G109" s="50"/>
      <c r="H109" s="43"/>
      <c r="I109" s="43"/>
      <c r="J109" s="43"/>
      <c r="K109" s="43"/>
      <c r="L109" s="43"/>
      <c r="M109" s="44"/>
      <c r="N109" s="43"/>
      <c r="O109" s="43"/>
      <c r="P109" s="27"/>
      <c r="Q109" s="27"/>
      <c r="R109" s="27"/>
      <c r="S109" s="27"/>
      <c r="T109" s="27"/>
      <c r="U109" s="27"/>
    </row>
    <row r="110" spans="1:21" s="41" customFormat="1" x14ac:dyDescent="0.25">
      <c r="A110" s="28"/>
      <c r="B110" s="42"/>
      <c r="C110" s="45"/>
      <c r="D110" s="45"/>
      <c r="E110" s="45"/>
      <c r="F110" s="45"/>
      <c r="G110" s="47"/>
      <c r="H110" s="45"/>
      <c r="I110" s="45"/>
      <c r="J110" s="45"/>
      <c r="K110" s="46" t="s">
        <v>202</v>
      </c>
      <c r="L110" s="46" t="s">
        <v>196</v>
      </c>
      <c r="M110" s="46" t="s">
        <v>197</v>
      </c>
      <c r="N110" s="46" t="s">
        <v>198</v>
      </c>
      <c r="O110" s="45"/>
      <c r="P110" s="28"/>
      <c r="Q110" s="28"/>
      <c r="R110" s="28"/>
      <c r="S110" s="28"/>
      <c r="T110" s="28"/>
      <c r="U110" s="28"/>
    </row>
    <row r="111" spans="1:21" s="41" customFormat="1" x14ac:dyDescent="0.25">
      <c r="A111" s="28"/>
      <c r="B111" s="45"/>
      <c r="C111" s="45"/>
      <c r="D111" s="45"/>
      <c r="E111" s="45"/>
      <c r="F111" s="45"/>
      <c r="G111" s="47" t="s">
        <v>190</v>
      </c>
      <c r="H111" s="45"/>
      <c r="I111" s="54">
        <f>SUM(N111)</f>
        <v>0</v>
      </c>
      <c r="J111" s="45"/>
      <c r="K111" s="55">
        <f>SUM(I93)</f>
        <v>0</v>
      </c>
      <c r="L111" s="48">
        <f>SUM(K111*'Appendix - Cost Assumptions'!D46)</f>
        <v>0</v>
      </c>
      <c r="M111" s="49">
        <f>SUM(K111*'Appendix - Cost Assumptions'!D53)</f>
        <v>0</v>
      </c>
      <c r="N111" s="55">
        <f>SUM(K111:M111)</f>
        <v>0</v>
      </c>
      <c r="O111" s="45"/>
      <c r="P111" s="28"/>
      <c r="Q111" s="28"/>
      <c r="R111" s="28"/>
      <c r="S111" s="28"/>
      <c r="T111" s="28"/>
      <c r="U111" s="28"/>
    </row>
    <row r="112" spans="1:21" s="41" customFormat="1" x14ac:dyDescent="0.25">
      <c r="A112" s="28"/>
      <c r="B112" s="45"/>
      <c r="C112" s="45"/>
      <c r="D112" s="45"/>
      <c r="E112" s="45"/>
      <c r="F112" s="45"/>
      <c r="G112" s="47" t="s">
        <v>203</v>
      </c>
      <c r="H112" s="45"/>
      <c r="I112" s="54">
        <f>SUM(N112)</f>
        <v>0</v>
      </c>
      <c r="J112" s="45"/>
      <c r="K112" s="55">
        <f>SUM(I97)</f>
        <v>0</v>
      </c>
      <c r="L112" s="48">
        <f>SUM(K112*'Appendix - Cost Assumptions'!D46)</f>
        <v>0</v>
      </c>
      <c r="M112" s="49">
        <f>SUM(K112*'Appendix - Cost Assumptions'!D53)</f>
        <v>0</v>
      </c>
      <c r="N112" s="55">
        <f>SUM(K112:M112)</f>
        <v>0</v>
      </c>
      <c r="O112" s="45"/>
      <c r="P112" s="28"/>
      <c r="Q112" s="28"/>
      <c r="R112" s="28"/>
      <c r="S112" s="28"/>
      <c r="T112" s="28"/>
      <c r="U112" s="28"/>
    </row>
    <row r="113" spans="2:21" x14ac:dyDescent="0.25">
      <c r="B113" s="43"/>
      <c r="C113" s="43"/>
      <c r="D113" s="43"/>
      <c r="E113" s="43"/>
      <c r="F113" s="43"/>
      <c r="G113" s="43"/>
      <c r="H113" s="43"/>
      <c r="I113" s="43"/>
      <c r="J113" s="43"/>
      <c r="K113" s="43"/>
      <c r="L113" s="43"/>
      <c r="M113" s="43"/>
      <c r="N113" s="43"/>
      <c r="O113" s="43"/>
      <c r="P113" s="27"/>
      <c r="Q113" s="27"/>
      <c r="R113" s="27"/>
      <c r="S113" s="27"/>
      <c r="T113" s="27"/>
      <c r="U113" s="27"/>
    </row>
    <row r="114" spans="2:21" x14ac:dyDescent="0.25">
      <c r="B114" s="27"/>
      <c r="C114" s="27"/>
      <c r="D114" s="27"/>
      <c r="E114" s="27"/>
      <c r="F114" s="27"/>
      <c r="G114" s="27"/>
      <c r="H114" s="27"/>
      <c r="I114" s="27"/>
      <c r="J114" s="27"/>
      <c r="K114" s="27"/>
      <c r="L114" s="27"/>
      <c r="M114" s="27"/>
      <c r="N114" s="27"/>
      <c r="O114" s="27"/>
      <c r="P114" s="27"/>
      <c r="Q114" s="27"/>
      <c r="R114" s="27"/>
      <c r="S114" s="27"/>
      <c r="T114" s="27"/>
      <c r="U114" s="27"/>
    </row>
    <row r="115" spans="2:21" x14ac:dyDescent="0.25">
      <c r="B115" s="27"/>
      <c r="C115" s="27"/>
      <c r="D115" s="27"/>
      <c r="E115" s="27"/>
      <c r="F115" s="27"/>
      <c r="G115" s="27"/>
      <c r="H115" s="27"/>
      <c r="I115" s="27"/>
      <c r="J115" s="27"/>
      <c r="K115" s="27"/>
      <c r="L115" s="27"/>
      <c r="M115" s="27"/>
      <c r="N115" s="27"/>
      <c r="O115" s="27"/>
      <c r="P115" s="27"/>
      <c r="Q115" s="27"/>
      <c r="R115" s="27"/>
      <c r="S115" s="27"/>
      <c r="T115" s="27"/>
      <c r="U115" s="27"/>
    </row>
    <row r="116" spans="2:21" x14ac:dyDescent="0.25">
      <c r="B116" s="27"/>
      <c r="C116" s="27"/>
      <c r="D116" s="27"/>
      <c r="E116" s="27"/>
      <c r="F116" s="27"/>
      <c r="G116" s="27"/>
      <c r="H116" s="27"/>
      <c r="I116" s="27"/>
      <c r="J116" s="27"/>
      <c r="K116" s="27"/>
      <c r="L116" s="27"/>
      <c r="M116" s="27"/>
      <c r="N116" s="27"/>
      <c r="O116" s="27"/>
      <c r="P116" s="27"/>
      <c r="Q116" s="27"/>
      <c r="R116" s="27"/>
      <c r="S116" s="27"/>
      <c r="T116" s="27"/>
      <c r="U116" s="27"/>
    </row>
    <row r="117" spans="2:21" x14ac:dyDescent="0.25">
      <c r="B117" s="27"/>
      <c r="C117" s="27"/>
      <c r="D117" s="27"/>
      <c r="E117" s="27"/>
      <c r="F117" s="27"/>
      <c r="G117" s="27"/>
      <c r="H117" s="27"/>
      <c r="I117" s="27"/>
      <c r="J117" s="27"/>
      <c r="K117" s="27"/>
      <c r="L117" s="27"/>
      <c r="M117" s="27"/>
      <c r="N117" s="27"/>
      <c r="O117" s="27"/>
      <c r="P117" s="27"/>
      <c r="Q117" s="27"/>
      <c r="R117" s="27"/>
      <c r="S117" s="27"/>
      <c r="T117" s="27"/>
      <c r="U117" s="27"/>
    </row>
    <row r="118" spans="2:21" x14ac:dyDescent="0.25">
      <c r="B118" s="27"/>
      <c r="C118" s="27"/>
      <c r="D118" s="27"/>
      <c r="E118" s="27"/>
      <c r="F118" s="27"/>
      <c r="G118" s="27"/>
      <c r="H118" s="27"/>
      <c r="I118" s="27"/>
      <c r="J118" s="27"/>
      <c r="K118" s="27"/>
      <c r="L118" s="27"/>
      <c r="M118" s="27"/>
      <c r="N118" s="27"/>
      <c r="O118" s="27"/>
      <c r="P118" s="27"/>
      <c r="Q118" s="27"/>
      <c r="R118" s="27"/>
      <c r="S118" s="27"/>
      <c r="T118" s="27"/>
      <c r="U118" s="27"/>
    </row>
    <row r="119" spans="2:21" x14ac:dyDescent="0.25">
      <c r="B119" s="27"/>
      <c r="C119" s="27"/>
      <c r="D119" s="27"/>
      <c r="E119" s="27"/>
      <c r="F119" s="27"/>
      <c r="G119" s="27"/>
      <c r="H119" s="27"/>
      <c r="I119" s="27"/>
      <c r="J119" s="27"/>
      <c r="K119" s="27"/>
      <c r="L119" s="27"/>
      <c r="M119" s="27"/>
      <c r="N119" s="27"/>
      <c r="O119" s="27"/>
      <c r="P119" s="27"/>
      <c r="Q119" s="27"/>
      <c r="R119" s="27"/>
      <c r="S119" s="27"/>
      <c r="T119" s="27"/>
      <c r="U119" s="27"/>
    </row>
    <row r="120" spans="2:21" x14ac:dyDescent="0.25">
      <c r="B120" s="27"/>
      <c r="C120" s="27"/>
      <c r="D120" s="27"/>
      <c r="E120" s="27"/>
      <c r="F120" s="27"/>
      <c r="G120" s="27"/>
      <c r="H120" s="27"/>
      <c r="I120" s="27"/>
      <c r="J120" s="27"/>
      <c r="K120" s="27"/>
      <c r="L120" s="27"/>
      <c r="M120" s="27"/>
      <c r="N120" s="27"/>
      <c r="O120" s="27"/>
      <c r="P120" s="27"/>
      <c r="Q120" s="27"/>
      <c r="R120" s="27"/>
      <c r="S120" s="27"/>
      <c r="T120" s="27"/>
      <c r="U120" s="27"/>
    </row>
    <row r="121" spans="2:21" x14ac:dyDescent="0.25">
      <c r="B121" s="27"/>
      <c r="C121" s="27"/>
      <c r="D121" s="27"/>
      <c r="E121" s="27"/>
      <c r="F121" s="27"/>
      <c r="G121" s="27"/>
      <c r="H121" s="27"/>
      <c r="I121" s="27"/>
      <c r="J121" s="27"/>
      <c r="K121" s="27"/>
      <c r="L121" s="27"/>
      <c r="M121" s="27"/>
      <c r="N121" s="27"/>
      <c r="O121" s="27"/>
      <c r="P121" s="27"/>
      <c r="Q121" s="27"/>
      <c r="R121" s="27"/>
      <c r="S121" s="27"/>
      <c r="T121" s="27"/>
      <c r="U121" s="27"/>
    </row>
    <row r="122" spans="2:21" x14ac:dyDescent="0.25">
      <c r="B122" s="27"/>
      <c r="C122" s="27"/>
      <c r="D122" s="27"/>
      <c r="E122" s="27"/>
      <c r="F122" s="27"/>
      <c r="G122" s="27"/>
      <c r="H122" s="27"/>
      <c r="I122" s="27"/>
      <c r="J122" s="27"/>
      <c r="K122" s="27"/>
      <c r="L122" s="27"/>
      <c r="M122" s="27"/>
      <c r="N122" s="27"/>
      <c r="O122" s="27"/>
      <c r="P122" s="27"/>
      <c r="Q122" s="27"/>
      <c r="R122" s="27"/>
      <c r="S122" s="27"/>
      <c r="T122" s="27"/>
      <c r="U122" s="27"/>
    </row>
    <row r="123" spans="2:21" x14ac:dyDescent="0.25">
      <c r="B123" s="27"/>
      <c r="C123" s="27"/>
      <c r="D123" s="27"/>
      <c r="E123" s="27"/>
      <c r="F123" s="27"/>
      <c r="G123" s="27"/>
      <c r="H123" s="27"/>
      <c r="I123" s="27"/>
      <c r="J123" s="27"/>
      <c r="K123" s="27"/>
      <c r="L123" s="27"/>
      <c r="M123" s="27"/>
      <c r="N123" s="27"/>
      <c r="O123" s="27"/>
      <c r="P123" s="27"/>
      <c r="Q123" s="27"/>
      <c r="R123" s="27"/>
      <c r="S123" s="27"/>
      <c r="T123" s="27"/>
      <c r="U123" s="27"/>
    </row>
    <row r="124" spans="2:21" x14ac:dyDescent="0.25">
      <c r="B124" s="27"/>
      <c r="C124" s="27"/>
      <c r="D124" s="27"/>
      <c r="E124" s="27"/>
      <c r="F124" s="27"/>
      <c r="G124" s="27"/>
      <c r="H124" s="27"/>
      <c r="I124" s="27"/>
      <c r="J124" s="27"/>
      <c r="K124" s="27"/>
      <c r="L124" s="27"/>
      <c r="M124" s="27"/>
      <c r="N124" s="27"/>
      <c r="O124" s="27"/>
      <c r="P124" s="27"/>
      <c r="Q124" s="27"/>
      <c r="R124" s="27"/>
      <c r="S124" s="27"/>
      <c r="T124" s="27"/>
      <c r="U124" s="27"/>
    </row>
    <row r="125" spans="2:21" x14ac:dyDescent="0.25">
      <c r="B125" s="27"/>
      <c r="C125" s="27"/>
      <c r="D125" s="27"/>
      <c r="E125" s="27"/>
      <c r="F125" s="27"/>
      <c r="G125" s="27"/>
      <c r="H125" s="27"/>
      <c r="I125" s="27"/>
      <c r="J125" s="27"/>
      <c r="K125" s="27"/>
      <c r="L125" s="27"/>
      <c r="M125" s="27"/>
      <c r="N125" s="27"/>
      <c r="O125" s="27"/>
      <c r="P125" s="27"/>
      <c r="Q125" s="27"/>
      <c r="R125" s="27"/>
      <c r="S125" s="27"/>
      <c r="T125" s="27"/>
      <c r="U125" s="27"/>
    </row>
    <row r="126" spans="2:21" x14ac:dyDescent="0.25">
      <c r="B126" s="27"/>
      <c r="C126" s="27"/>
      <c r="D126" s="27"/>
      <c r="E126" s="27"/>
      <c r="F126" s="27"/>
      <c r="G126" s="27"/>
      <c r="H126" s="27"/>
      <c r="I126" s="27"/>
      <c r="J126" s="27"/>
      <c r="K126" s="27"/>
      <c r="L126" s="27"/>
      <c r="M126" s="27"/>
      <c r="N126" s="27"/>
      <c r="O126" s="27"/>
      <c r="P126" s="27"/>
      <c r="Q126" s="27"/>
      <c r="R126" s="27"/>
      <c r="S126" s="27"/>
      <c r="T126" s="27"/>
      <c r="U126" s="27"/>
    </row>
    <row r="127" spans="2:21" x14ac:dyDescent="0.25">
      <c r="B127" s="27"/>
      <c r="C127" s="27"/>
      <c r="D127" s="27"/>
      <c r="E127" s="27"/>
      <c r="F127" s="27"/>
      <c r="G127" s="27"/>
      <c r="H127" s="27"/>
      <c r="I127" s="27"/>
      <c r="J127" s="27"/>
      <c r="K127" s="27"/>
      <c r="L127" s="27"/>
      <c r="M127" s="27"/>
      <c r="N127" s="27"/>
      <c r="O127" s="27"/>
      <c r="P127" s="27"/>
      <c r="Q127" s="27"/>
      <c r="R127" s="27"/>
      <c r="S127" s="27"/>
      <c r="T127" s="27"/>
      <c r="U127" s="27"/>
    </row>
    <row r="128" spans="2:21" x14ac:dyDescent="0.25">
      <c r="B128" s="27"/>
      <c r="C128" s="27"/>
      <c r="D128" s="27"/>
      <c r="E128" s="27"/>
      <c r="F128" s="27"/>
      <c r="G128" s="27"/>
      <c r="H128" s="27"/>
      <c r="I128" s="27"/>
      <c r="J128" s="27"/>
      <c r="K128" s="27"/>
      <c r="L128" s="27"/>
      <c r="M128" s="27"/>
      <c r="N128" s="27"/>
      <c r="O128" s="27"/>
      <c r="P128" s="27"/>
      <c r="Q128" s="27"/>
      <c r="R128" s="27"/>
      <c r="S128" s="27"/>
      <c r="T128" s="27"/>
      <c r="U128" s="27"/>
    </row>
    <row r="129" spans="2:21" x14ac:dyDescent="0.25">
      <c r="B129" s="27"/>
      <c r="C129" s="27"/>
      <c r="D129" s="27"/>
      <c r="E129" s="27"/>
      <c r="F129" s="27"/>
      <c r="G129" s="27"/>
      <c r="H129" s="27"/>
      <c r="I129" s="27"/>
      <c r="J129" s="27"/>
      <c r="K129" s="27"/>
      <c r="L129" s="27"/>
      <c r="M129" s="27"/>
      <c r="N129" s="27"/>
      <c r="O129" s="27"/>
      <c r="P129" s="27"/>
      <c r="Q129" s="27"/>
      <c r="R129" s="27"/>
      <c r="S129" s="27"/>
      <c r="T129" s="27"/>
      <c r="U129" s="27"/>
    </row>
    <row r="130" spans="2:21" x14ac:dyDescent="0.25">
      <c r="B130" s="27"/>
      <c r="C130" s="27"/>
      <c r="D130" s="27"/>
      <c r="E130" s="27"/>
      <c r="F130" s="27"/>
      <c r="G130" s="27"/>
      <c r="H130" s="27"/>
      <c r="I130" s="27"/>
      <c r="J130" s="27"/>
      <c r="K130" s="27"/>
      <c r="L130" s="27"/>
      <c r="M130" s="27"/>
      <c r="N130" s="27"/>
      <c r="O130" s="27"/>
      <c r="P130" s="27"/>
      <c r="Q130" s="27"/>
      <c r="R130" s="27"/>
      <c r="S130" s="27"/>
      <c r="T130" s="27"/>
      <c r="U130" s="27"/>
    </row>
  </sheetData>
  <mergeCells count="2">
    <mergeCell ref="B1:O1"/>
    <mergeCell ref="K24:O27"/>
  </mergeCells>
  <pageMargins left="0.7" right="0.7" top="0.75" bottom="0.75" header="0.3" footer="0.3"/>
  <pageSetup orientation="portrait" r:id="rId1"/>
  <ignoredErrors>
    <ignoredError sqref="I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DEDD-A4D1-4F96-9E89-49AA14D082B7}">
  <sheetPr>
    <tabColor theme="9" tint="0.59999389629810485"/>
    <pageSetUpPr fitToPage="1"/>
  </sheetPr>
  <dimension ref="B1:J59"/>
  <sheetViews>
    <sheetView showGridLines="0" zoomScaleNormal="100" workbookViewId="0">
      <selection activeCell="T49" sqref="T49"/>
    </sheetView>
  </sheetViews>
  <sheetFormatPr defaultRowHeight="15" x14ac:dyDescent="0.25"/>
  <cols>
    <col min="9" max="9" width="30.5703125" customWidth="1"/>
  </cols>
  <sheetData>
    <row r="1" spans="2:10" ht="108" customHeight="1" x14ac:dyDescent="0.25">
      <c r="B1" s="58" t="s">
        <v>293</v>
      </c>
    </row>
    <row r="2" spans="2:10" ht="15" customHeight="1" x14ac:dyDescent="0.25">
      <c r="B2" s="58"/>
    </row>
    <row r="3" spans="2:10" x14ac:dyDescent="0.25">
      <c r="B3" t="s">
        <v>294</v>
      </c>
    </row>
    <row r="5" spans="2:10" ht="45" customHeight="1" x14ac:dyDescent="0.25">
      <c r="B5" s="241" t="s">
        <v>295</v>
      </c>
      <c r="C5" s="241"/>
      <c r="D5" s="241"/>
      <c r="E5" s="242" t="s">
        <v>296</v>
      </c>
      <c r="F5" s="242"/>
      <c r="G5" s="242"/>
      <c r="H5" s="242"/>
      <c r="I5" s="242"/>
      <c r="J5" s="242"/>
    </row>
    <row r="6" spans="2:10" ht="15" customHeight="1" x14ac:dyDescent="0.25">
      <c r="B6" s="71"/>
      <c r="C6" s="71"/>
      <c r="D6" s="71"/>
      <c r="E6" s="72"/>
      <c r="F6" s="72"/>
      <c r="G6" s="72"/>
      <c r="H6" s="72"/>
      <c r="I6" s="72"/>
      <c r="J6" s="72"/>
    </row>
    <row r="7" spans="2:10" ht="45" customHeight="1" x14ac:dyDescent="0.25">
      <c r="B7" s="241" t="s">
        <v>204</v>
      </c>
      <c r="C7" s="241"/>
      <c r="D7" s="241"/>
      <c r="E7" s="242" t="s">
        <v>205</v>
      </c>
      <c r="F7" s="242"/>
      <c r="G7" s="242"/>
      <c r="H7" s="242"/>
      <c r="I7" s="242"/>
      <c r="J7" s="242"/>
    </row>
    <row r="8" spans="2:10" ht="15" customHeight="1" x14ac:dyDescent="0.25">
      <c r="B8" s="71"/>
      <c r="C8" s="71"/>
      <c r="D8" s="71"/>
      <c r="E8" s="72"/>
      <c r="F8" s="72"/>
      <c r="G8" s="72"/>
      <c r="H8" s="72"/>
      <c r="I8" s="72"/>
      <c r="J8" s="72"/>
    </row>
    <row r="9" spans="2:10" ht="45" customHeight="1" x14ac:dyDescent="0.25">
      <c r="B9" s="241" t="s">
        <v>206</v>
      </c>
      <c r="C9" s="241"/>
      <c r="D9" s="241"/>
      <c r="E9" s="242" t="s">
        <v>297</v>
      </c>
      <c r="F9" s="242"/>
      <c r="G9" s="242"/>
      <c r="H9" s="242"/>
      <c r="I9" s="242"/>
      <c r="J9" s="242"/>
    </row>
    <row r="10" spans="2:10" ht="15" customHeight="1" x14ac:dyDescent="0.25">
      <c r="B10" s="59"/>
      <c r="C10" s="59"/>
      <c r="D10" s="59"/>
    </row>
    <row r="11" spans="2:10" ht="15" customHeight="1" thickBot="1" x14ac:dyDescent="0.3">
      <c r="B11" s="59"/>
      <c r="C11" s="59"/>
      <c r="D11" s="59"/>
    </row>
    <row r="12" spans="2:10" x14ac:dyDescent="0.25">
      <c r="B12" s="107" t="s">
        <v>207</v>
      </c>
      <c r="C12" s="108"/>
      <c r="D12" s="108"/>
      <c r="E12" s="108"/>
      <c r="F12" s="108"/>
      <c r="G12" s="108"/>
      <c r="H12" s="108"/>
      <c r="I12" s="108"/>
      <c r="J12" s="109"/>
    </row>
    <row r="13" spans="2:10" x14ac:dyDescent="0.25">
      <c r="B13" s="110"/>
      <c r="C13" s="111"/>
      <c r="D13" s="111"/>
      <c r="E13" s="111"/>
      <c r="F13" s="111"/>
      <c r="G13" s="111"/>
      <c r="H13" s="111"/>
      <c r="I13" s="111"/>
      <c r="J13" s="112"/>
    </row>
    <row r="14" spans="2:10" x14ac:dyDescent="0.25">
      <c r="B14" s="110"/>
      <c r="C14" s="111"/>
      <c r="D14" s="111"/>
      <c r="E14" s="111"/>
      <c r="F14" s="111"/>
      <c r="G14" s="113" t="s">
        <v>208</v>
      </c>
      <c r="H14" s="111"/>
      <c r="I14" s="150">
        <f>SUM('2. Summary Output Sheet'!I105)</f>
        <v>0</v>
      </c>
      <c r="J14" s="112"/>
    </row>
    <row r="15" spans="2:10" x14ac:dyDescent="0.25">
      <c r="B15" s="110"/>
      <c r="C15" s="111"/>
      <c r="D15" s="111"/>
      <c r="E15" s="111"/>
      <c r="F15" s="111"/>
      <c r="G15" s="113" t="s">
        <v>209</v>
      </c>
      <c r="H15" s="111"/>
      <c r="I15" s="150">
        <f>SUM('2. Summary Output Sheet'!I106)</f>
        <v>0</v>
      </c>
      <c r="J15" s="112"/>
    </row>
    <row r="16" spans="2:10" x14ac:dyDescent="0.25">
      <c r="B16" s="115"/>
      <c r="C16" s="116"/>
      <c r="D16" s="116"/>
      <c r="E16" s="116"/>
      <c r="F16" s="116"/>
      <c r="G16" s="117"/>
      <c r="H16" s="116"/>
      <c r="I16" s="122"/>
      <c r="J16" s="119"/>
    </row>
    <row r="17" spans="2:10" x14ac:dyDescent="0.25">
      <c r="B17" s="120" t="s">
        <v>210</v>
      </c>
      <c r="C17" s="116"/>
      <c r="D17" s="116"/>
      <c r="E17" s="116"/>
      <c r="F17" s="116"/>
      <c r="G17" s="116"/>
      <c r="H17" s="117"/>
      <c r="I17" s="116"/>
      <c r="J17" s="119"/>
    </row>
    <row r="18" spans="2:10" x14ac:dyDescent="0.25">
      <c r="B18" s="120"/>
      <c r="C18" s="111"/>
      <c r="D18" s="111"/>
      <c r="E18" s="111"/>
      <c r="F18" s="111"/>
      <c r="G18" s="113"/>
      <c r="H18" s="111"/>
      <c r="I18" s="111"/>
      <c r="J18" s="112"/>
    </row>
    <row r="19" spans="2:10" x14ac:dyDescent="0.25">
      <c r="B19" s="110"/>
      <c r="C19" s="111"/>
      <c r="D19" s="111"/>
      <c r="E19" s="111"/>
      <c r="F19" s="111"/>
      <c r="G19" s="113" t="s">
        <v>211</v>
      </c>
      <c r="H19" s="111"/>
      <c r="I19" s="55">
        <f>SUM('2. Summary Output Sheet'!I111)</f>
        <v>0</v>
      </c>
      <c r="J19" s="112"/>
    </row>
    <row r="20" spans="2:10" x14ac:dyDescent="0.25">
      <c r="B20" s="110"/>
      <c r="C20" s="111"/>
      <c r="D20" s="111"/>
      <c r="E20" s="111"/>
      <c r="F20" s="111"/>
      <c r="G20" s="113" t="s">
        <v>212</v>
      </c>
      <c r="H20" s="111"/>
      <c r="I20" s="55">
        <f>SUM('2. Summary Output Sheet'!I112)</f>
        <v>0</v>
      </c>
      <c r="J20" s="112"/>
    </row>
    <row r="21" spans="2:10" x14ac:dyDescent="0.25">
      <c r="B21" s="110"/>
      <c r="C21" s="111"/>
      <c r="D21" s="111"/>
      <c r="E21" s="111"/>
      <c r="F21" s="111"/>
      <c r="G21" s="113"/>
      <c r="H21" s="111"/>
      <c r="I21" s="121"/>
      <c r="J21" s="112"/>
    </row>
    <row r="22" spans="2:10" x14ac:dyDescent="0.25">
      <c r="B22" s="138"/>
      <c r="C22" s="139"/>
      <c r="D22" s="139"/>
      <c r="E22" s="139"/>
      <c r="F22" s="139"/>
      <c r="G22" s="140"/>
      <c r="H22" s="139"/>
      <c r="I22" s="141"/>
      <c r="J22" s="142"/>
    </row>
    <row r="23" spans="2:10" x14ac:dyDescent="0.25">
      <c r="B23" s="143" t="s">
        <v>213</v>
      </c>
      <c r="C23" s="139"/>
      <c r="D23" s="139"/>
      <c r="E23" s="139"/>
      <c r="F23" s="139"/>
      <c r="G23" s="140"/>
      <c r="H23" s="139"/>
      <c r="I23" s="141"/>
      <c r="J23" s="142"/>
    </row>
    <row r="24" spans="2:10" x14ac:dyDescent="0.25">
      <c r="B24" s="138"/>
      <c r="C24" s="139"/>
      <c r="D24" s="139"/>
      <c r="E24" s="139"/>
      <c r="F24" s="139"/>
      <c r="G24" s="140"/>
      <c r="H24" s="139"/>
      <c r="I24" s="141"/>
      <c r="J24" s="142"/>
    </row>
    <row r="25" spans="2:10" x14ac:dyDescent="0.25">
      <c r="B25" s="138"/>
      <c r="C25" s="139"/>
      <c r="D25" s="139"/>
      <c r="E25" s="139"/>
      <c r="F25" s="139"/>
      <c r="G25" s="144" t="s">
        <v>214</v>
      </c>
      <c r="H25" s="139"/>
      <c r="I25" s="148">
        <f>SUM('1. Data Input Sheet'!E17)</f>
        <v>0</v>
      </c>
      <c r="J25" s="142"/>
    </row>
    <row r="26" spans="2:10" x14ac:dyDescent="0.25">
      <c r="B26" s="138"/>
      <c r="C26" s="139"/>
      <c r="D26" s="139"/>
      <c r="E26" s="139"/>
      <c r="F26" s="139"/>
      <c r="G26" s="144" t="s">
        <v>215</v>
      </c>
      <c r="H26" s="139"/>
      <c r="I26" s="148">
        <f>SUM('1. Data Input Sheet'!E13)</f>
        <v>0</v>
      </c>
      <c r="J26" s="142"/>
    </row>
    <row r="27" spans="2:10" x14ac:dyDescent="0.25">
      <c r="B27" s="138"/>
      <c r="C27" s="139"/>
      <c r="D27" s="139"/>
      <c r="E27" s="139"/>
      <c r="F27" s="139"/>
      <c r="G27" s="144" t="s">
        <v>216</v>
      </c>
      <c r="H27" s="139"/>
      <c r="I27" s="148">
        <f>SUM('1. Data Input Sheet'!E14)</f>
        <v>0</v>
      </c>
      <c r="J27" s="142"/>
    </row>
    <row r="28" spans="2:10" x14ac:dyDescent="0.25">
      <c r="B28" s="138"/>
      <c r="C28" s="139"/>
      <c r="D28" s="139"/>
      <c r="E28" s="139"/>
      <c r="F28" s="139"/>
      <c r="G28" s="140"/>
      <c r="H28" s="139"/>
      <c r="I28" s="141"/>
      <c r="J28" s="142"/>
    </row>
    <row r="29" spans="2:10" x14ac:dyDescent="0.25">
      <c r="B29" s="143" t="s">
        <v>217</v>
      </c>
      <c r="C29" s="139"/>
      <c r="D29" s="139"/>
      <c r="E29" s="139"/>
      <c r="F29" s="139"/>
      <c r="G29" s="140"/>
      <c r="H29" s="139"/>
      <c r="I29" s="141"/>
      <c r="J29" s="142"/>
    </row>
    <row r="30" spans="2:10" x14ac:dyDescent="0.25">
      <c r="B30" s="143"/>
      <c r="C30" s="139"/>
      <c r="D30" s="139"/>
      <c r="E30" s="139"/>
      <c r="F30" s="139"/>
      <c r="G30" s="140"/>
      <c r="H30" s="139"/>
      <c r="I30" s="141"/>
      <c r="J30" s="142"/>
    </row>
    <row r="31" spans="2:10" x14ac:dyDescent="0.25">
      <c r="B31" s="138"/>
      <c r="C31" s="139"/>
      <c r="D31" s="139"/>
      <c r="E31" s="139"/>
      <c r="F31" s="139"/>
      <c r="G31" s="140" t="s">
        <v>218</v>
      </c>
      <c r="H31" s="139"/>
      <c r="I31" s="149">
        <f>SUM(I14*I25)</f>
        <v>0</v>
      </c>
      <c r="J31" s="142"/>
    </row>
    <row r="32" spans="2:10" x14ac:dyDescent="0.25">
      <c r="B32" s="138"/>
      <c r="C32" s="139"/>
      <c r="D32" s="139"/>
      <c r="E32" s="139"/>
      <c r="F32" s="139"/>
      <c r="G32" s="140" t="s">
        <v>219</v>
      </c>
      <c r="H32" s="139"/>
      <c r="I32" s="149">
        <f>SUM(I15*I27)</f>
        <v>0</v>
      </c>
      <c r="J32" s="142"/>
    </row>
    <row r="33" spans="2:10" x14ac:dyDescent="0.25">
      <c r="B33" s="138"/>
      <c r="C33" s="139"/>
      <c r="D33" s="139"/>
      <c r="E33" s="139"/>
      <c r="F33" s="139"/>
      <c r="G33" s="140"/>
      <c r="H33" s="139"/>
      <c r="I33" s="141"/>
      <c r="J33" s="142"/>
    </row>
    <row r="34" spans="2:10" x14ac:dyDescent="0.25">
      <c r="B34" s="138"/>
      <c r="C34" s="139"/>
      <c r="D34" s="139"/>
      <c r="E34" s="139"/>
      <c r="F34" s="139"/>
      <c r="G34" s="140" t="s">
        <v>220</v>
      </c>
      <c r="H34" s="139"/>
      <c r="I34" s="149">
        <f>SUM(I31:I33)</f>
        <v>0</v>
      </c>
      <c r="J34" s="142"/>
    </row>
    <row r="35" spans="2:10" x14ac:dyDescent="0.25">
      <c r="B35" s="138"/>
      <c r="C35" s="139"/>
      <c r="D35" s="139"/>
      <c r="E35" s="139"/>
      <c r="F35" s="139"/>
      <c r="G35" s="140"/>
      <c r="H35" s="139"/>
      <c r="I35" s="141"/>
      <c r="J35" s="142"/>
    </row>
    <row r="36" spans="2:10" x14ac:dyDescent="0.25">
      <c r="B36" s="143" t="s">
        <v>221</v>
      </c>
      <c r="C36" s="139"/>
      <c r="D36" s="139"/>
      <c r="E36" s="139"/>
      <c r="F36" s="139"/>
      <c r="G36" s="140"/>
      <c r="H36" s="139"/>
      <c r="I36" s="141"/>
      <c r="J36" s="142"/>
    </row>
    <row r="37" spans="2:10" x14ac:dyDescent="0.25">
      <c r="B37" s="143"/>
      <c r="C37" s="139"/>
      <c r="D37" s="139"/>
      <c r="E37" s="139"/>
      <c r="F37" s="139"/>
      <c r="G37" s="140"/>
      <c r="H37" s="139"/>
      <c r="I37" s="141"/>
      <c r="J37" s="142"/>
    </row>
    <row r="38" spans="2:10" x14ac:dyDescent="0.25">
      <c r="B38" s="138"/>
      <c r="C38" s="139"/>
      <c r="D38" s="139"/>
      <c r="E38" s="139"/>
      <c r="F38" s="139"/>
      <c r="G38" s="140" t="s">
        <v>222</v>
      </c>
      <c r="H38" s="139"/>
      <c r="I38" s="149">
        <f>SUM(I19*I25)</f>
        <v>0</v>
      </c>
      <c r="J38" s="142"/>
    </row>
    <row r="39" spans="2:10" x14ac:dyDescent="0.25">
      <c r="B39" s="138"/>
      <c r="C39" s="139"/>
      <c r="D39" s="139"/>
      <c r="E39" s="139"/>
      <c r="F39" s="139"/>
      <c r="G39" s="140" t="s">
        <v>223</v>
      </c>
      <c r="H39" s="139"/>
      <c r="I39" s="149">
        <f>SUM(I20*I27)</f>
        <v>0</v>
      </c>
      <c r="J39" s="142"/>
    </row>
    <row r="40" spans="2:10" x14ac:dyDescent="0.25">
      <c r="B40" s="138"/>
      <c r="C40" s="139"/>
      <c r="D40" s="139"/>
      <c r="E40" s="139"/>
      <c r="F40" s="139"/>
      <c r="G40" s="140"/>
      <c r="H40" s="139"/>
      <c r="I40" s="141"/>
      <c r="J40" s="142"/>
    </row>
    <row r="41" spans="2:10" x14ac:dyDescent="0.25">
      <c r="B41" s="138"/>
      <c r="C41" s="139"/>
      <c r="D41" s="139"/>
      <c r="E41" s="139"/>
      <c r="F41" s="139"/>
      <c r="G41" s="140" t="s">
        <v>224</v>
      </c>
      <c r="H41" s="139"/>
      <c r="I41" s="149">
        <f>SUM(I38:I40)</f>
        <v>0</v>
      </c>
      <c r="J41" s="142"/>
    </row>
    <row r="42" spans="2:10" ht="15.75" thickBot="1" x14ac:dyDescent="0.3">
      <c r="B42" s="145"/>
      <c r="C42" s="146"/>
      <c r="D42" s="146"/>
      <c r="E42" s="146"/>
      <c r="F42" s="146"/>
      <c r="G42" s="146"/>
      <c r="H42" s="146"/>
      <c r="I42" s="146"/>
      <c r="J42" s="147"/>
    </row>
    <row r="44" spans="2:10" ht="15.75" thickBot="1" x14ac:dyDescent="0.3"/>
    <row r="45" spans="2:10" x14ac:dyDescent="0.25">
      <c r="B45" s="189" t="s">
        <v>298</v>
      </c>
      <c r="C45" s="190"/>
      <c r="D45" s="190"/>
      <c r="E45" s="190"/>
      <c r="F45" s="190"/>
      <c r="G45" s="190"/>
      <c r="H45" s="190"/>
      <c r="I45" s="190"/>
      <c r="J45" s="191"/>
    </row>
    <row r="46" spans="2:10" x14ac:dyDescent="0.25">
      <c r="B46" s="181"/>
      <c r="C46" s="182"/>
      <c r="D46" s="182"/>
      <c r="E46" s="182"/>
      <c r="F46" s="182"/>
      <c r="G46" s="182"/>
      <c r="H46" s="182"/>
      <c r="I46" s="182"/>
      <c r="J46" s="183"/>
    </row>
    <row r="47" spans="2:10" ht="30" customHeight="1" x14ac:dyDescent="0.25">
      <c r="B47" s="181"/>
      <c r="C47" s="240" t="s">
        <v>299</v>
      </c>
      <c r="D47" s="240"/>
      <c r="E47" s="240"/>
      <c r="F47" s="240"/>
      <c r="G47" s="240"/>
      <c r="H47" s="240"/>
      <c r="I47" s="240"/>
      <c r="J47" s="183"/>
    </row>
    <row r="48" spans="2:10" x14ac:dyDescent="0.25">
      <c r="B48" s="184"/>
      <c r="C48" s="182"/>
      <c r="D48" s="182"/>
      <c r="E48" s="182"/>
      <c r="F48" s="182"/>
      <c r="G48" s="182"/>
      <c r="H48" s="182"/>
      <c r="I48" s="182"/>
      <c r="J48" s="183"/>
    </row>
    <row r="49" spans="2:10" ht="45" customHeight="1" x14ac:dyDescent="0.25">
      <c r="B49" s="185">
        <v>1</v>
      </c>
      <c r="C49" s="237"/>
      <c r="D49" s="238"/>
      <c r="E49" s="238"/>
      <c r="F49" s="238"/>
      <c r="G49" s="238"/>
      <c r="H49" s="238"/>
      <c r="I49" s="239"/>
      <c r="J49" s="183"/>
    </row>
    <row r="50" spans="2:10" ht="45" customHeight="1" x14ac:dyDescent="0.25">
      <c r="B50" s="185">
        <v>2</v>
      </c>
      <c r="C50" s="236"/>
      <c r="D50" s="236"/>
      <c r="E50" s="236"/>
      <c r="F50" s="236"/>
      <c r="G50" s="236"/>
      <c r="H50" s="236"/>
      <c r="I50" s="236"/>
      <c r="J50" s="183"/>
    </row>
    <row r="51" spans="2:10" ht="45" customHeight="1" x14ac:dyDescent="0.25">
      <c r="B51" s="185">
        <v>3</v>
      </c>
      <c r="C51" s="236"/>
      <c r="D51" s="236"/>
      <c r="E51" s="236"/>
      <c r="F51" s="236"/>
      <c r="G51" s="236"/>
      <c r="H51" s="236"/>
      <c r="I51" s="236"/>
      <c r="J51" s="183"/>
    </row>
    <row r="52" spans="2:10" ht="45" customHeight="1" x14ac:dyDescent="0.25">
      <c r="B52" s="185">
        <v>4</v>
      </c>
      <c r="C52" s="236"/>
      <c r="D52" s="236"/>
      <c r="E52" s="236"/>
      <c r="F52" s="236"/>
      <c r="G52" s="236"/>
      <c r="H52" s="236"/>
      <c r="I52" s="236"/>
      <c r="J52" s="183"/>
    </row>
    <row r="53" spans="2:10" ht="45" customHeight="1" x14ac:dyDescent="0.25">
      <c r="B53" s="185">
        <v>5</v>
      </c>
      <c r="C53" s="236"/>
      <c r="D53" s="236"/>
      <c r="E53" s="236"/>
      <c r="F53" s="236"/>
      <c r="G53" s="236"/>
      <c r="H53" s="236"/>
      <c r="I53" s="236"/>
      <c r="J53" s="183"/>
    </row>
    <row r="54" spans="2:10" ht="45" customHeight="1" x14ac:dyDescent="0.25">
      <c r="B54" s="185">
        <v>6</v>
      </c>
      <c r="C54" s="236"/>
      <c r="D54" s="236"/>
      <c r="E54" s="236"/>
      <c r="F54" s="236"/>
      <c r="G54" s="236"/>
      <c r="H54" s="236"/>
      <c r="I54" s="236"/>
      <c r="J54" s="183"/>
    </row>
    <row r="55" spans="2:10" ht="45" customHeight="1" x14ac:dyDescent="0.25">
      <c r="B55" s="185">
        <v>7</v>
      </c>
      <c r="C55" s="236"/>
      <c r="D55" s="236"/>
      <c r="E55" s="236"/>
      <c r="F55" s="236"/>
      <c r="G55" s="236"/>
      <c r="H55" s="236"/>
      <c r="I55" s="236"/>
      <c r="J55" s="183"/>
    </row>
    <row r="56" spans="2:10" ht="45" customHeight="1" x14ac:dyDescent="0.25">
      <c r="B56" s="185">
        <v>8</v>
      </c>
      <c r="C56" s="236"/>
      <c r="D56" s="236"/>
      <c r="E56" s="236"/>
      <c r="F56" s="236"/>
      <c r="G56" s="236"/>
      <c r="H56" s="236"/>
      <c r="I56" s="236"/>
      <c r="J56" s="183"/>
    </row>
    <row r="57" spans="2:10" ht="45" customHeight="1" x14ac:dyDescent="0.25">
      <c r="B57" s="185">
        <v>9</v>
      </c>
      <c r="C57" s="236"/>
      <c r="D57" s="236"/>
      <c r="E57" s="236"/>
      <c r="F57" s="236"/>
      <c r="G57" s="236"/>
      <c r="H57" s="236"/>
      <c r="I57" s="236"/>
      <c r="J57" s="183"/>
    </row>
    <row r="58" spans="2:10" ht="45" customHeight="1" x14ac:dyDescent="0.25">
      <c r="B58" s="185">
        <v>10</v>
      </c>
      <c r="C58" s="236"/>
      <c r="D58" s="236"/>
      <c r="E58" s="236"/>
      <c r="F58" s="236"/>
      <c r="G58" s="236"/>
      <c r="H58" s="236"/>
      <c r="I58" s="236"/>
      <c r="J58" s="183"/>
    </row>
    <row r="59" spans="2:10" ht="15.75" thickBot="1" x14ac:dyDescent="0.3">
      <c r="B59" s="186"/>
      <c r="C59" s="187"/>
      <c r="D59" s="187"/>
      <c r="E59" s="187"/>
      <c r="F59" s="187"/>
      <c r="G59" s="187"/>
      <c r="H59" s="187"/>
      <c r="I59" s="187"/>
      <c r="J59" s="188"/>
    </row>
  </sheetData>
  <mergeCells count="17">
    <mergeCell ref="C47:I47"/>
    <mergeCell ref="B5:D5"/>
    <mergeCell ref="B7:D7"/>
    <mergeCell ref="B9:D9"/>
    <mergeCell ref="E9:J9"/>
    <mergeCell ref="E7:J7"/>
    <mergeCell ref="E5:J5"/>
    <mergeCell ref="C49:I49"/>
    <mergeCell ref="C50:I50"/>
    <mergeCell ref="C51:I51"/>
    <mergeCell ref="C52:I52"/>
    <mergeCell ref="C53:I53"/>
    <mergeCell ref="C54:I54"/>
    <mergeCell ref="C55:I55"/>
    <mergeCell ref="C56:I56"/>
    <mergeCell ref="C57:I57"/>
    <mergeCell ref="C58:I58"/>
  </mergeCells>
  <pageMargins left="0.7" right="0.7" top="0.75" bottom="0.75" header="0.3" footer="0.3"/>
  <pageSetup scale="74" fitToHeight="0" orientation="portrait" r:id="rId1"/>
  <headerFooter>
    <oddHeader>&amp;L&amp;F&amp;R&amp;P</oddHeader>
  </headerFooter>
  <rowBreaks count="1" manualBreakCount="1">
    <brk id="4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5BBD-6308-4D0A-9129-D49568D8846A}">
  <sheetPr>
    <tabColor theme="5" tint="0.39997558519241921"/>
  </sheetPr>
  <dimension ref="A1:M58"/>
  <sheetViews>
    <sheetView topLeftCell="A8" zoomScaleNormal="100" workbookViewId="0">
      <selection activeCell="B20" sqref="B20:J39"/>
    </sheetView>
  </sheetViews>
  <sheetFormatPr defaultRowHeight="15" x14ac:dyDescent="0.25"/>
  <cols>
    <col min="1" max="8" width="8.7109375" style="27"/>
    <col min="9" max="9" width="15.28515625" style="27" customWidth="1"/>
    <col min="10" max="10" width="14.28515625" style="27" bestFit="1" customWidth="1"/>
    <col min="11" max="13" width="8.7109375" style="27"/>
  </cols>
  <sheetData>
    <row r="1" spans="2:10" ht="72" customHeight="1" x14ac:dyDescent="0.25">
      <c r="B1" s="101" t="s">
        <v>227</v>
      </c>
    </row>
    <row r="3" spans="2:10" s="27" customFormat="1" x14ac:dyDescent="0.25">
      <c r="B3" s="26" t="s">
        <v>228</v>
      </c>
    </row>
    <row r="5" spans="2:10" s="27" customFormat="1" x14ac:dyDescent="0.25">
      <c r="B5" s="27" t="s">
        <v>229</v>
      </c>
      <c r="E5" s="103">
        <v>2.5000000000000001E-2</v>
      </c>
    </row>
    <row r="6" spans="2:10" s="27" customFormat="1" x14ac:dyDescent="0.25">
      <c r="J6" s="104"/>
    </row>
    <row r="7" spans="2:10" s="27" customFormat="1" x14ac:dyDescent="0.25">
      <c r="B7" s="27" t="s">
        <v>230</v>
      </c>
    </row>
    <row r="8" spans="2:10" s="27" customFormat="1" ht="15" customHeight="1" thickBot="1" x14ac:dyDescent="0.3">
      <c r="B8" s="105"/>
      <c r="C8" s="105"/>
      <c r="D8" s="105"/>
    </row>
    <row r="9" spans="2:10" x14ac:dyDescent="0.25">
      <c r="B9" s="107" t="s">
        <v>207</v>
      </c>
      <c r="C9" s="108"/>
      <c r="D9" s="108"/>
      <c r="E9" s="108"/>
      <c r="F9" s="108"/>
      <c r="G9" s="108"/>
      <c r="H9" s="108"/>
      <c r="I9" s="108"/>
      <c r="J9" s="109"/>
    </row>
    <row r="10" spans="2:10" x14ac:dyDescent="0.25">
      <c r="B10" s="110"/>
      <c r="C10" s="111"/>
      <c r="D10" s="111"/>
      <c r="E10" s="111"/>
      <c r="F10" s="111"/>
      <c r="G10" s="111"/>
      <c r="H10" s="111"/>
      <c r="I10" s="111"/>
      <c r="J10" s="112"/>
    </row>
    <row r="11" spans="2:10" x14ac:dyDescent="0.25">
      <c r="B11" s="110"/>
      <c r="C11" s="111"/>
      <c r="D11" s="111"/>
      <c r="E11" s="111"/>
      <c r="F11" s="111"/>
      <c r="G11" s="113" t="s">
        <v>208</v>
      </c>
      <c r="H11" s="111"/>
      <c r="I11" s="114">
        <f>SUM('3. 2025-26 Base Version'!I14*(1+'4. 2022-23 Uplift'!E5))</f>
        <v>0</v>
      </c>
      <c r="J11" s="112"/>
    </row>
    <row r="12" spans="2:10" x14ac:dyDescent="0.25">
      <c r="B12" s="110"/>
      <c r="C12" s="111"/>
      <c r="D12" s="111"/>
      <c r="E12" s="111"/>
      <c r="F12" s="111"/>
      <c r="G12" s="113" t="s">
        <v>209</v>
      </c>
      <c r="H12" s="111"/>
      <c r="I12" s="114">
        <f>SUM('3. 2025-26 Base Version'!I15*(1+'4. 2022-23 Uplift'!E5))</f>
        <v>0</v>
      </c>
      <c r="J12" s="112"/>
    </row>
    <row r="13" spans="2:10" x14ac:dyDescent="0.25">
      <c r="B13" s="115"/>
      <c r="C13" s="116"/>
      <c r="D13" s="116"/>
      <c r="E13" s="116"/>
      <c r="F13" s="116"/>
      <c r="G13" s="117"/>
      <c r="H13" s="116"/>
      <c r="I13" s="118"/>
      <c r="J13" s="119"/>
    </row>
    <row r="14" spans="2:10" x14ac:dyDescent="0.25">
      <c r="B14" s="120" t="s">
        <v>231</v>
      </c>
      <c r="C14" s="116"/>
      <c r="D14" s="116"/>
      <c r="E14" s="116"/>
      <c r="F14" s="116"/>
      <c r="G14" s="116"/>
      <c r="H14" s="117"/>
      <c r="I14" s="118"/>
      <c r="J14" s="119"/>
    </row>
    <row r="15" spans="2:10" x14ac:dyDescent="0.25">
      <c r="B15" s="120"/>
      <c r="C15" s="111"/>
      <c r="D15" s="111"/>
      <c r="E15" s="111"/>
      <c r="F15" s="111"/>
      <c r="G15" s="113"/>
      <c r="H15" s="111"/>
      <c r="I15" s="118"/>
      <c r="J15" s="112"/>
    </row>
    <row r="16" spans="2:10" x14ac:dyDescent="0.25">
      <c r="B16" s="110"/>
      <c r="C16" s="111"/>
      <c r="D16" s="111"/>
      <c r="E16" s="111"/>
      <c r="F16" s="111"/>
      <c r="G16" s="113" t="s">
        <v>211</v>
      </c>
      <c r="H16" s="111"/>
      <c r="I16" s="114">
        <f>SUM('3. 2025-26 Base Version'!I19*(1+'4. 2022-23 Uplift'!E5))</f>
        <v>0</v>
      </c>
      <c r="J16" s="112"/>
    </row>
    <row r="17" spans="2:10" x14ac:dyDescent="0.25">
      <c r="B17" s="110"/>
      <c r="C17" s="111"/>
      <c r="D17" s="111"/>
      <c r="E17" s="111"/>
      <c r="F17" s="111"/>
      <c r="G17" s="113" t="s">
        <v>212</v>
      </c>
      <c r="H17" s="111"/>
      <c r="I17" s="114">
        <f>SUM('3. 2025-26 Base Version'!I20*(1+'4. 2022-23 Uplift'!E5))</f>
        <v>0</v>
      </c>
      <c r="J17" s="112"/>
    </row>
    <row r="18" spans="2:10" x14ac:dyDescent="0.25">
      <c r="B18" s="110"/>
      <c r="C18" s="111"/>
      <c r="D18" s="111"/>
      <c r="E18" s="111"/>
      <c r="F18" s="111"/>
      <c r="G18" s="113"/>
      <c r="H18" s="111"/>
      <c r="I18" s="121"/>
      <c r="J18" s="112"/>
    </row>
    <row r="19" spans="2:10" x14ac:dyDescent="0.25">
      <c r="B19" s="110"/>
      <c r="C19" s="111"/>
      <c r="D19" s="111"/>
      <c r="E19" s="111"/>
      <c r="F19" s="111"/>
      <c r="G19" s="113"/>
      <c r="H19" s="111"/>
      <c r="I19" s="121"/>
      <c r="J19" s="112"/>
    </row>
    <row r="20" spans="2:10" x14ac:dyDescent="0.25">
      <c r="B20" s="67" t="s">
        <v>213</v>
      </c>
      <c r="C20" s="45"/>
      <c r="D20" s="45"/>
      <c r="E20" s="45"/>
      <c r="F20" s="45"/>
      <c r="G20" s="47"/>
      <c r="H20" s="45"/>
      <c r="I20" s="84"/>
      <c r="J20" s="64"/>
    </row>
    <row r="21" spans="2:10" x14ac:dyDescent="0.25">
      <c r="B21" s="63"/>
      <c r="C21" s="45"/>
      <c r="D21" s="45"/>
      <c r="E21" s="45"/>
      <c r="F21" s="45"/>
      <c r="G21" s="47"/>
      <c r="H21" s="45"/>
      <c r="I21" s="84"/>
      <c r="J21" s="64"/>
    </row>
    <row r="22" spans="2:10" x14ac:dyDescent="0.25">
      <c r="B22" s="63"/>
      <c r="C22" s="45"/>
      <c r="D22" s="45"/>
      <c r="E22" s="45"/>
      <c r="F22" s="45"/>
      <c r="G22" s="85" t="s">
        <v>214</v>
      </c>
      <c r="H22" s="45"/>
      <c r="I22" s="86">
        <f>SUM('3. 2025-26 Base Version'!I25)</f>
        <v>0</v>
      </c>
      <c r="J22" s="64"/>
    </row>
    <row r="23" spans="2:10" x14ac:dyDescent="0.25">
      <c r="B23" s="63"/>
      <c r="C23" s="45"/>
      <c r="D23" s="45"/>
      <c r="E23" s="45"/>
      <c r="F23" s="45"/>
      <c r="G23" s="85" t="s">
        <v>215</v>
      </c>
      <c r="H23" s="45"/>
      <c r="I23" s="86">
        <f>SUM('3. 2025-26 Base Version'!I26)</f>
        <v>0</v>
      </c>
      <c r="J23" s="64"/>
    </row>
    <row r="24" spans="2:10" x14ac:dyDescent="0.25">
      <c r="B24" s="63"/>
      <c r="C24" s="45"/>
      <c r="D24" s="45"/>
      <c r="E24" s="45"/>
      <c r="F24" s="45"/>
      <c r="G24" s="85" t="s">
        <v>216</v>
      </c>
      <c r="H24" s="45"/>
      <c r="I24" s="86">
        <f>SUM('3. 2025-26 Base Version'!I27)</f>
        <v>0</v>
      </c>
      <c r="J24" s="64"/>
    </row>
    <row r="25" spans="2:10" x14ac:dyDescent="0.25">
      <c r="B25" s="63"/>
      <c r="C25" s="45"/>
      <c r="D25" s="45"/>
      <c r="E25" s="45"/>
      <c r="F25" s="45"/>
      <c r="G25" s="47"/>
      <c r="H25" s="45"/>
      <c r="I25" s="84"/>
      <c r="J25" s="64"/>
    </row>
    <row r="26" spans="2:10" x14ac:dyDescent="0.25">
      <c r="B26" s="67" t="s">
        <v>217</v>
      </c>
      <c r="C26" s="45"/>
      <c r="D26" s="45"/>
      <c r="E26" s="45"/>
      <c r="F26" s="45"/>
      <c r="G26" s="47"/>
      <c r="H26" s="45"/>
      <c r="I26" s="84"/>
      <c r="J26" s="64"/>
    </row>
    <row r="27" spans="2:10" x14ac:dyDescent="0.25">
      <c r="B27" s="67"/>
      <c r="C27" s="45"/>
      <c r="D27" s="45"/>
      <c r="E27" s="45"/>
      <c r="F27" s="45"/>
      <c r="G27" s="47"/>
      <c r="H27" s="45"/>
      <c r="I27" s="84"/>
      <c r="J27" s="64"/>
    </row>
    <row r="28" spans="2:10" x14ac:dyDescent="0.25">
      <c r="B28" s="63"/>
      <c r="C28" s="45"/>
      <c r="D28" s="45"/>
      <c r="E28" s="45"/>
      <c r="F28" s="45"/>
      <c r="G28" s="47" t="s">
        <v>218</v>
      </c>
      <c r="H28" s="45"/>
      <c r="I28" s="54">
        <f>SUM(I11*I22)</f>
        <v>0</v>
      </c>
      <c r="J28" s="64"/>
    </row>
    <row r="29" spans="2:10" x14ac:dyDescent="0.25">
      <c r="B29" s="63"/>
      <c r="C29" s="45"/>
      <c r="D29" s="45"/>
      <c r="E29" s="45"/>
      <c r="F29" s="45"/>
      <c r="G29" s="47" t="s">
        <v>219</v>
      </c>
      <c r="H29" s="45"/>
      <c r="I29" s="54">
        <f>SUM(I12*I24)</f>
        <v>0</v>
      </c>
      <c r="J29" s="64"/>
    </row>
    <row r="30" spans="2:10" x14ac:dyDescent="0.25">
      <c r="B30" s="63"/>
      <c r="C30" s="45"/>
      <c r="D30" s="45"/>
      <c r="E30" s="45"/>
      <c r="F30" s="45"/>
      <c r="G30" s="47"/>
      <c r="H30" s="45"/>
      <c r="I30" s="84"/>
      <c r="J30" s="64"/>
    </row>
    <row r="31" spans="2:10" x14ac:dyDescent="0.25">
      <c r="B31" s="63"/>
      <c r="C31" s="45"/>
      <c r="D31" s="45"/>
      <c r="E31" s="45"/>
      <c r="F31" s="45"/>
      <c r="G31" s="47" t="s">
        <v>220</v>
      </c>
      <c r="H31" s="45"/>
      <c r="I31" s="54">
        <f>SUM(I28:I30)</f>
        <v>0</v>
      </c>
      <c r="J31" s="64"/>
    </row>
    <row r="32" spans="2:10" x14ac:dyDescent="0.25">
      <c r="B32" s="63"/>
      <c r="C32" s="45"/>
      <c r="D32" s="45"/>
      <c r="E32" s="45"/>
      <c r="F32" s="45"/>
      <c r="G32" s="47"/>
      <c r="H32" s="45"/>
      <c r="I32" s="84"/>
      <c r="J32" s="64"/>
    </row>
    <row r="33" spans="2:10" x14ac:dyDescent="0.25">
      <c r="B33" s="67" t="s">
        <v>221</v>
      </c>
      <c r="C33" s="45"/>
      <c r="D33" s="45"/>
      <c r="E33" s="45"/>
      <c r="F33" s="45"/>
      <c r="G33" s="47"/>
      <c r="H33" s="45"/>
      <c r="I33" s="84"/>
      <c r="J33" s="64"/>
    </row>
    <row r="34" spans="2:10" x14ac:dyDescent="0.25">
      <c r="B34" s="67"/>
      <c r="C34" s="45"/>
      <c r="D34" s="45"/>
      <c r="E34" s="45"/>
      <c r="F34" s="45"/>
      <c r="G34" s="47"/>
      <c r="H34" s="45"/>
      <c r="I34" s="84"/>
      <c r="J34" s="64"/>
    </row>
    <row r="35" spans="2:10" x14ac:dyDescent="0.25">
      <c r="B35" s="63"/>
      <c r="C35" s="45"/>
      <c r="D35" s="45"/>
      <c r="E35" s="45"/>
      <c r="F35" s="45"/>
      <c r="G35" s="47" t="s">
        <v>222</v>
      </c>
      <c r="H35" s="45"/>
      <c r="I35" s="54">
        <f>SUM(I16*I22)</f>
        <v>0</v>
      </c>
      <c r="J35" s="64"/>
    </row>
    <row r="36" spans="2:10" x14ac:dyDescent="0.25">
      <c r="B36" s="63"/>
      <c r="C36" s="45"/>
      <c r="D36" s="45"/>
      <c r="E36" s="45"/>
      <c r="F36" s="45"/>
      <c r="G36" s="47" t="s">
        <v>223</v>
      </c>
      <c r="H36" s="45"/>
      <c r="I36" s="54">
        <f>SUM(I17*I24)</f>
        <v>0</v>
      </c>
      <c r="J36" s="64"/>
    </row>
    <row r="37" spans="2:10" x14ac:dyDescent="0.25">
      <c r="B37" s="63"/>
      <c r="C37" s="45"/>
      <c r="D37" s="45"/>
      <c r="E37" s="45"/>
      <c r="F37" s="45"/>
      <c r="G37" s="47"/>
      <c r="H37" s="45"/>
      <c r="I37" s="84"/>
      <c r="J37" s="64"/>
    </row>
    <row r="38" spans="2:10" x14ac:dyDescent="0.25">
      <c r="B38" s="63"/>
      <c r="C38" s="45"/>
      <c r="D38" s="45"/>
      <c r="E38" s="45"/>
      <c r="F38" s="45"/>
      <c r="G38" s="47" t="s">
        <v>224</v>
      </c>
      <c r="H38" s="45"/>
      <c r="I38" s="54">
        <f>SUM(I35:I37)</f>
        <v>0</v>
      </c>
      <c r="J38" s="64"/>
    </row>
    <row r="39" spans="2:10" ht="15.75" thickBot="1" x14ac:dyDescent="0.3">
      <c r="B39" s="68"/>
      <c r="C39" s="69"/>
      <c r="D39" s="69"/>
      <c r="E39" s="69"/>
      <c r="F39" s="69"/>
      <c r="G39" s="69"/>
      <c r="H39" s="69"/>
      <c r="I39" s="69"/>
      <c r="J39" s="70"/>
    </row>
    <row r="40" spans="2:10" s="27" customFormat="1" x14ac:dyDescent="0.25"/>
    <row r="41" spans="2:10" s="27" customFormat="1" ht="15.75" thickBot="1" x14ac:dyDescent="0.3"/>
    <row r="42" spans="2:10" x14ac:dyDescent="0.25">
      <c r="B42" s="60" t="s">
        <v>225</v>
      </c>
      <c r="C42" s="61"/>
      <c r="D42" s="61"/>
      <c r="E42" s="61"/>
      <c r="F42" s="61"/>
      <c r="G42" s="61"/>
      <c r="H42" s="61"/>
      <c r="I42" s="61"/>
      <c r="J42" s="62"/>
    </row>
    <row r="43" spans="2:10" x14ac:dyDescent="0.25">
      <c r="B43" s="67"/>
      <c r="C43" s="43"/>
      <c r="D43" s="43"/>
      <c r="E43" s="43"/>
      <c r="F43" s="43"/>
      <c r="G43" s="43"/>
      <c r="H43" s="43"/>
      <c r="I43" s="43"/>
      <c r="J43" s="66"/>
    </row>
    <row r="44" spans="2:10" ht="30" customHeight="1" x14ac:dyDescent="0.25">
      <c r="B44" s="67"/>
      <c r="C44" s="244" t="s">
        <v>226</v>
      </c>
      <c r="D44" s="244"/>
      <c r="E44" s="244"/>
      <c r="F44" s="244"/>
      <c r="G44" s="244"/>
      <c r="H44" s="244"/>
      <c r="I44" s="244"/>
      <c r="J44" s="66"/>
    </row>
    <row r="45" spans="2:10" x14ac:dyDescent="0.25">
      <c r="B45" s="65"/>
      <c r="C45" s="43"/>
      <c r="D45" s="43"/>
      <c r="E45" s="43"/>
      <c r="F45" s="43"/>
      <c r="G45" s="43"/>
      <c r="H45" s="43"/>
      <c r="I45" s="43"/>
      <c r="J45" s="66"/>
    </row>
    <row r="46" spans="2:10" ht="45" customHeight="1" x14ac:dyDescent="0.25">
      <c r="B46" s="98">
        <v>1</v>
      </c>
      <c r="C46" s="245"/>
      <c r="D46" s="246"/>
      <c r="E46" s="246"/>
      <c r="F46" s="246"/>
      <c r="G46" s="246"/>
      <c r="H46" s="246"/>
      <c r="I46" s="247"/>
      <c r="J46" s="66"/>
    </row>
    <row r="47" spans="2:10" ht="45" customHeight="1" x14ac:dyDescent="0.25">
      <c r="B47" s="98">
        <v>2</v>
      </c>
      <c r="C47" s="243"/>
      <c r="D47" s="243"/>
      <c r="E47" s="243"/>
      <c r="F47" s="243"/>
      <c r="G47" s="243"/>
      <c r="H47" s="243"/>
      <c r="I47" s="243"/>
      <c r="J47" s="66"/>
    </row>
    <row r="48" spans="2:10" ht="45" customHeight="1" x14ac:dyDescent="0.25">
      <c r="B48" s="98">
        <v>3</v>
      </c>
      <c r="C48" s="243"/>
      <c r="D48" s="243"/>
      <c r="E48" s="243"/>
      <c r="F48" s="243"/>
      <c r="G48" s="243"/>
      <c r="H48" s="243"/>
      <c r="I48" s="243"/>
      <c r="J48" s="66"/>
    </row>
    <row r="49" spans="2:10" ht="45" customHeight="1" x14ac:dyDescent="0.25">
      <c r="B49" s="98">
        <v>4</v>
      </c>
      <c r="C49" s="243"/>
      <c r="D49" s="243"/>
      <c r="E49" s="243"/>
      <c r="F49" s="243"/>
      <c r="G49" s="243"/>
      <c r="H49" s="243"/>
      <c r="I49" s="243"/>
      <c r="J49" s="66"/>
    </row>
    <row r="50" spans="2:10" ht="45" customHeight="1" x14ac:dyDescent="0.25">
      <c r="B50" s="98">
        <v>5</v>
      </c>
      <c r="C50" s="243"/>
      <c r="D50" s="243"/>
      <c r="E50" s="243"/>
      <c r="F50" s="243"/>
      <c r="G50" s="243"/>
      <c r="H50" s="243"/>
      <c r="I50" s="243"/>
      <c r="J50" s="66"/>
    </row>
    <row r="51" spans="2:10" ht="45" customHeight="1" x14ac:dyDescent="0.25">
      <c r="B51" s="98">
        <v>6</v>
      </c>
      <c r="C51" s="243"/>
      <c r="D51" s="243"/>
      <c r="E51" s="243"/>
      <c r="F51" s="243"/>
      <c r="G51" s="243"/>
      <c r="H51" s="243"/>
      <c r="I51" s="243"/>
      <c r="J51" s="66"/>
    </row>
    <row r="52" spans="2:10" ht="45" customHeight="1" x14ac:dyDescent="0.25">
      <c r="B52" s="98">
        <v>7</v>
      </c>
      <c r="C52" s="243"/>
      <c r="D52" s="243"/>
      <c r="E52" s="243"/>
      <c r="F52" s="243"/>
      <c r="G52" s="243"/>
      <c r="H52" s="243"/>
      <c r="I52" s="243"/>
      <c r="J52" s="66"/>
    </row>
    <row r="53" spans="2:10" ht="45" customHeight="1" x14ac:dyDescent="0.25">
      <c r="B53" s="98">
        <v>8</v>
      </c>
      <c r="C53" s="243"/>
      <c r="D53" s="243"/>
      <c r="E53" s="243"/>
      <c r="F53" s="243"/>
      <c r="G53" s="243"/>
      <c r="H53" s="243"/>
      <c r="I53" s="243"/>
      <c r="J53" s="66"/>
    </row>
    <row r="54" spans="2:10" ht="45" customHeight="1" x14ac:dyDescent="0.25">
      <c r="B54" s="98">
        <v>9</v>
      </c>
      <c r="C54" s="243"/>
      <c r="D54" s="243"/>
      <c r="E54" s="243"/>
      <c r="F54" s="243"/>
      <c r="G54" s="243"/>
      <c r="H54" s="243"/>
      <c r="I54" s="243"/>
      <c r="J54" s="66"/>
    </row>
    <row r="55" spans="2:10" ht="45" customHeight="1" x14ac:dyDescent="0.25">
      <c r="B55" s="98">
        <v>10</v>
      </c>
      <c r="C55" s="243"/>
      <c r="D55" s="243"/>
      <c r="E55" s="243"/>
      <c r="F55" s="243"/>
      <c r="G55" s="243"/>
      <c r="H55" s="243"/>
      <c r="I55" s="243"/>
      <c r="J55" s="66"/>
    </row>
    <row r="56" spans="2:10" ht="15.75" thickBot="1" x14ac:dyDescent="0.3">
      <c r="B56" s="68"/>
      <c r="C56" s="69"/>
      <c r="D56" s="69"/>
      <c r="E56" s="69"/>
      <c r="F56" s="69"/>
      <c r="G56" s="69"/>
      <c r="H56" s="69"/>
      <c r="I56" s="69"/>
      <c r="J56" s="70"/>
    </row>
    <row r="57" spans="2:10" s="27" customFormat="1" x14ac:dyDescent="0.25"/>
    <row r="58" spans="2:10" s="27" customFormat="1" x14ac:dyDescent="0.25">
      <c r="B58" s="27" t="s">
        <v>232</v>
      </c>
    </row>
  </sheetData>
  <mergeCells count="11">
    <mergeCell ref="C50:I50"/>
    <mergeCell ref="C44:I44"/>
    <mergeCell ref="C46:I46"/>
    <mergeCell ref="C47:I47"/>
    <mergeCell ref="C48:I48"/>
    <mergeCell ref="C49:I49"/>
    <mergeCell ref="C51:I51"/>
    <mergeCell ref="C52:I52"/>
    <mergeCell ref="C53:I53"/>
    <mergeCell ref="C54:I54"/>
    <mergeCell ref="C55:I5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FC37-AD73-4EE3-A5D8-928CE98198BD}">
  <sheetPr>
    <tabColor theme="4" tint="0.39997558519241921"/>
  </sheetPr>
  <dimension ref="A1:M58"/>
  <sheetViews>
    <sheetView zoomScaleNormal="100" workbookViewId="0">
      <selection activeCell="E5" sqref="E5"/>
    </sheetView>
  </sheetViews>
  <sheetFormatPr defaultRowHeight="15" x14ac:dyDescent="0.25"/>
  <cols>
    <col min="1" max="8" width="8.7109375" style="27"/>
    <col min="9" max="9" width="15.28515625" style="27" customWidth="1"/>
    <col min="10" max="10" width="14.28515625" style="27" bestFit="1" customWidth="1"/>
    <col min="11" max="13" width="8.7109375" style="27"/>
  </cols>
  <sheetData>
    <row r="1" spans="2:10" ht="72" customHeight="1" x14ac:dyDescent="0.25">
      <c r="B1" s="101" t="s">
        <v>233</v>
      </c>
    </row>
    <row r="3" spans="2:10" s="27" customFormat="1" x14ac:dyDescent="0.25">
      <c r="B3" s="26" t="s">
        <v>234</v>
      </c>
    </row>
    <row r="5" spans="2:10" s="27" customFormat="1" x14ac:dyDescent="0.25">
      <c r="B5" s="27" t="s">
        <v>229</v>
      </c>
      <c r="E5" s="106">
        <v>2.5899999999999999E-2</v>
      </c>
    </row>
    <row r="6" spans="2:10" s="27" customFormat="1" x14ac:dyDescent="0.25">
      <c r="J6" s="104"/>
    </row>
    <row r="7" spans="2:10" s="27" customFormat="1" x14ac:dyDescent="0.25">
      <c r="B7" s="27" t="s">
        <v>235</v>
      </c>
    </row>
    <row r="8" spans="2:10" s="27" customFormat="1" ht="15" customHeight="1" thickBot="1" x14ac:dyDescent="0.3">
      <c r="B8" s="105"/>
      <c r="C8" s="105"/>
      <c r="D8" s="105"/>
    </row>
    <row r="9" spans="2:10" x14ac:dyDescent="0.25">
      <c r="B9" s="107" t="s">
        <v>207</v>
      </c>
      <c r="C9" s="108"/>
      <c r="D9" s="108"/>
      <c r="E9" s="108"/>
      <c r="F9" s="108"/>
      <c r="G9" s="108"/>
      <c r="H9" s="108"/>
      <c r="I9" s="108"/>
      <c r="J9" s="109"/>
    </row>
    <row r="10" spans="2:10" x14ac:dyDescent="0.25">
      <c r="B10" s="110"/>
      <c r="C10" s="111"/>
      <c r="D10" s="111"/>
      <c r="E10" s="111"/>
      <c r="F10" s="111"/>
      <c r="G10" s="111"/>
      <c r="H10" s="111"/>
      <c r="I10" s="111"/>
      <c r="J10" s="112"/>
    </row>
    <row r="11" spans="2:10" x14ac:dyDescent="0.25">
      <c r="B11" s="110"/>
      <c r="C11" s="111"/>
      <c r="D11" s="111"/>
      <c r="E11" s="111"/>
      <c r="F11" s="111"/>
      <c r="G11" s="113" t="s">
        <v>208</v>
      </c>
      <c r="H11" s="111"/>
      <c r="I11" s="114">
        <f>SUM('4. 2022-23 Uplift'!I11*(1+'5. 2023-24 Uplift'!E5))</f>
        <v>0</v>
      </c>
      <c r="J11" s="112"/>
    </row>
    <row r="12" spans="2:10" x14ac:dyDescent="0.25">
      <c r="B12" s="110"/>
      <c r="C12" s="111"/>
      <c r="D12" s="111"/>
      <c r="E12" s="111"/>
      <c r="F12" s="111"/>
      <c r="G12" s="113" t="s">
        <v>209</v>
      </c>
      <c r="H12" s="111"/>
      <c r="I12" s="114">
        <f>SUM('4. 2022-23 Uplift'!I12*(1+'5. 2023-24 Uplift'!E5))</f>
        <v>0</v>
      </c>
      <c r="J12" s="112"/>
    </row>
    <row r="13" spans="2:10" x14ac:dyDescent="0.25">
      <c r="B13" s="115"/>
      <c r="C13" s="116"/>
      <c r="D13" s="116"/>
      <c r="E13" s="116"/>
      <c r="F13" s="116"/>
      <c r="G13" s="117"/>
      <c r="H13" s="116"/>
      <c r="I13" s="118"/>
      <c r="J13" s="119"/>
    </row>
    <row r="14" spans="2:10" x14ac:dyDescent="0.25">
      <c r="B14" s="120" t="s">
        <v>231</v>
      </c>
      <c r="C14" s="116"/>
      <c r="D14" s="116"/>
      <c r="E14" s="116"/>
      <c r="F14" s="116"/>
      <c r="G14" s="116"/>
      <c r="H14" s="117"/>
      <c r="I14" s="118"/>
      <c r="J14" s="119"/>
    </row>
    <row r="15" spans="2:10" x14ac:dyDescent="0.25">
      <c r="B15" s="120"/>
      <c r="C15" s="111"/>
      <c r="D15" s="111"/>
      <c r="E15" s="111"/>
      <c r="F15" s="111"/>
      <c r="G15" s="113"/>
      <c r="H15" s="111"/>
      <c r="I15" s="118"/>
      <c r="J15" s="112"/>
    </row>
    <row r="16" spans="2:10" x14ac:dyDescent="0.25">
      <c r="B16" s="110"/>
      <c r="C16" s="111"/>
      <c r="D16" s="111"/>
      <c r="E16" s="111"/>
      <c r="F16" s="111"/>
      <c r="G16" s="113" t="s">
        <v>211</v>
      </c>
      <c r="H16" s="111"/>
      <c r="I16" s="114">
        <f>SUM('4. 2022-23 Uplift'!I16*(1+'5. 2023-24 Uplift'!E5))</f>
        <v>0</v>
      </c>
      <c r="J16" s="112"/>
    </row>
    <row r="17" spans="2:10" x14ac:dyDescent="0.25">
      <c r="B17" s="110"/>
      <c r="C17" s="111"/>
      <c r="D17" s="111"/>
      <c r="E17" s="111"/>
      <c r="F17" s="111"/>
      <c r="G17" s="113" t="s">
        <v>212</v>
      </c>
      <c r="H17" s="111"/>
      <c r="I17" s="114">
        <f>SUM('4. 2022-23 Uplift'!I17*(1+'5. 2023-24 Uplift'!E5))</f>
        <v>0</v>
      </c>
      <c r="J17" s="112"/>
    </row>
    <row r="18" spans="2:10" x14ac:dyDescent="0.25">
      <c r="B18" s="110"/>
      <c r="C18" s="111"/>
      <c r="D18" s="111"/>
      <c r="E18" s="111"/>
      <c r="F18" s="111"/>
      <c r="G18" s="113"/>
      <c r="H18" s="111"/>
      <c r="I18" s="121"/>
      <c r="J18" s="112"/>
    </row>
    <row r="19" spans="2:10" x14ac:dyDescent="0.25">
      <c r="B19" s="63"/>
      <c r="C19" s="45"/>
      <c r="D19" s="45"/>
      <c r="E19" s="45"/>
      <c r="F19" s="45"/>
      <c r="G19" s="47"/>
      <c r="H19" s="45"/>
      <c r="I19" s="84"/>
      <c r="J19" s="64"/>
    </row>
    <row r="20" spans="2:10" x14ac:dyDescent="0.25">
      <c r="B20" s="67" t="s">
        <v>213</v>
      </c>
      <c r="C20" s="45"/>
      <c r="D20" s="45"/>
      <c r="E20" s="45"/>
      <c r="F20" s="45"/>
      <c r="G20" s="47"/>
      <c r="H20" s="45"/>
      <c r="I20" s="84"/>
      <c r="J20" s="64"/>
    </row>
    <row r="21" spans="2:10" x14ac:dyDescent="0.25">
      <c r="B21" s="63"/>
      <c r="C21" s="45"/>
      <c r="D21" s="45"/>
      <c r="E21" s="45"/>
      <c r="F21" s="45"/>
      <c r="G21" s="47"/>
      <c r="H21" s="45"/>
      <c r="I21" s="84"/>
      <c r="J21" s="64"/>
    </row>
    <row r="22" spans="2:10" x14ac:dyDescent="0.25">
      <c r="B22" s="63"/>
      <c r="C22" s="45"/>
      <c r="D22" s="45"/>
      <c r="E22" s="45"/>
      <c r="F22" s="45"/>
      <c r="G22" s="85" t="s">
        <v>214</v>
      </c>
      <c r="H22" s="45"/>
      <c r="I22" s="123">
        <f>SUM('3. 2025-26 Base Version'!I25)</f>
        <v>0</v>
      </c>
      <c r="J22" s="64"/>
    </row>
    <row r="23" spans="2:10" x14ac:dyDescent="0.25">
      <c r="B23" s="63"/>
      <c r="C23" s="45"/>
      <c r="D23" s="45"/>
      <c r="E23" s="45"/>
      <c r="F23" s="45"/>
      <c r="G23" s="85" t="s">
        <v>215</v>
      </c>
      <c r="H23" s="45"/>
      <c r="I23" s="123">
        <f>SUM('3. 2025-26 Base Version'!I26)</f>
        <v>0</v>
      </c>
      <c r="J23" s="64"/>
    </row>
    <row r="24" spans="2:10" x14ac:dyDescent="0.25">
      <c r="B24" s="63"/>
      <c r="C24" s="45"/>
      <c r="D24" s="45"/>
      <c r="E24" s="45"/>
      <c r="F24" s="45"/>
      <c r="G24" s="85" t="s">
        <v>216</v>
      </c>
      <c r="H24" s="45"/>
      <c r="I24" s="123">
        <f>SUM('3. 2025-26 Base Version'!I27)</f>
        <v>0</v>
      </c>
      <c r="J24" s="64"/>
    </row>
    <row r="25" spans="2:10" x14ac:dyDescent="0.25">
      <c r="B25" s="63"/>
      <c r="C25" s="45"/>
      <c r="D25" s="45"/>
      <c r="E25" s="45"/>
      <c r="F25" s="45"/>
      <c r="G25" s="47"/>
      <c r="H25" s="45"/>
      <c r="I25" s="84"/>
      <c r="J25" s="64"/>
    </row>
    <row r="26" spans="2:10" x14ac:dyDescent="0.25">
      <c r="B26" s="67" t="s">
        <v>217</v>
      </c>
      <c r="C26" s="45"/>
      <c r="D26" s="45"/>
      <c r="E26" s="45"/>
      <c r="F26" s="45"/>
      <c r="G26" s="47"/>
      <c r="H26" s="45"/>
      <c r="I26" s="84"/>
      <c r="J26" s="64"/>
    </row>
    <row r="27" spans="2:10" x14ac:dyDescent="0.25">
      <c r="B27" s="67"/>
      <c r="C27" s="45"/>
      <c r="D27" s="45"/>
      <c r="E27" s="45"/>
      <c r="F27" s="45"/>
      <c r="G27" s="47"/>
      <c r="H27" s="45"/>
      <c r="I27" s="84"/>
      <c r="J27" s="64"/>
    </row>
    <row r="28" spans="2:10" x14ac:dyDescent="0.25">
      <c r="B28" s="63"/>
      <c r="C28" s="45"/>
      <c r="D28" s="45"/>
      <c r="E28" s="45"/>
      <c r="F28" s="45"/>
      <c r="G28" s="47" t="s">
        <v>218</v>
      </c>
      <c r="H28" s="45"/>
      <c r="I28" s="48">
        <f>SUM(I11*I22)</f>
        <v>0</v>
      </c>
      <c r="J28" s="64"/>
    </row>
    <row r="29" spans="2:10" x14ac:dyDescent="0.25">
      <c r="B29" s="63"/>
      <c r="C29" s="45"/>
      <c r="D29" s="45"/>
      <c r="E29" s="45"/>
      <c r="F29" s="45"/>
      <c r="G29" s="47" t="s">
        <v>219</v>
      </c>
      <c r="H29" s="45"/>
      <c r="I29" s="48">
        <f>SUM(I12*I24)</f>
        <v>0</v>
      </c>
      <c r="J29" s="64"/>
    </row>
    <row r="30" spans="2:10" x14ac:dyDescent="0.25">
      <c r="B30" s="63"/>
      <c r="C30" s="45"/>
      <c r="D30" s="45"/>
      <c r="E30" s="45"/>
      <c r="F30" s="45"/>
      <c r="G30" s="47"/>
      <c r="H30" s="45"/>
      <c r="I30" s="84"/>
      <c r="J30" s="64"/>
    </row>
    <row r="31" spans="2:10" x14ac:dyDescent="0.25">
      <c r="B31" s="63"/>
      <c r="C31" s="45"/>
      <c r="D31" s="45"/>
      <c r="E31" s="45"/>
      <c r="F31" s="45"/>
      <c r="G31" s="47" t="s">
        <v>220</v>
      </c>
      <c r="H31" s="45"/>
      <c r="I31" s="48">
        <f>SUM(I28:I30)</f>
        <v>0</v>
      </c>
      <c r="J31" s="64"/>
    </row>
    <row r="32" spans="2:10" x14ac:dyDescent="0.25">
      <c r="B32" s="63"/>
      <c r="C32" s="45"/>
      <c r="D32" s="45"/>
      <c r="E32" s="45"/>
      <c r="F32" s="45"/>
      <c r="G32" s="47"/>
      <c r="H32" s="45"/>
      <c r="I32" s="84"/>
      <c r="J32" s="64"/>
    </row>
    <row r="33" spans="2:10" x14ac:dyDescent="0.25">
      <c r="B33" s="67" t="s">
        <v>221</v>
      </c>
      <c r="C33" s="45"/>
      <c r="D33" s="45"/>
      <c r="E33" s="45"/>
      <c r="F33" s="45"/>
      <c r="G33" s="47"/>
      <c r="H33" s="45"/>
      <c r="I33" s="84"/>
      <c r="J33" s="64"/>
    </row>
    <row r="34" spans="2:10" x14ac:dyDescent="0.25">
      <c r="B34" s="67"/>
      <c r="C34" s="45"/>
      <c r="D34" s="45"/>
      <c r="E34" s="45"/>
      <c r="F34" s="45"/>
      <c r="G34" s="47"/>
      <c r="H34" s="45"/>
      <c r="I34" s="84"/>
      <c r="J34" s="64"/>
    </row>
    <row r="35" spans="2:10" x14ac:dyDescent="0.25">
      <c r="B35" s="63"/>
      <c r="C35" s="45"/>
      <c r="D35" s="45"/>
      <c r="E35" s="45"/>
      <c r="F35" s="45"/>
      <c r="G35" s="47" t="s">
        <v>222</v>
      </c>
      <c r="H35" s="45"/>
      <c r="I35" s="48">
        <f>SUM(I16*I22)</f>
        <v>0</v>
      </c>
      <c r="J35" s="64"/>
    </row>
    <row r="36" spans="2:10" x14ac:dyDescent="0.25">
      <c r="B36" s="63"/>
      <c r="C36" s="45"/>
      <c r="D36" s="45"/>
      <c r="E36" s="45"/>
      <c r="F36" s="45"/>
      <c r="G36" s="47" t="s">
        <v>223</v>
      </c>
      <c r="H36" s="45"/>
      <c r="I36" s="48">
        <f>SUM(I17*I24)</f>
        <v>0</v>
      </c>
      <c r="J36" s="64"/>
    </row>
    <row r="37" spans="2:10" x14ac:dyDescent="0.25">
      <c r="B37" s="63"/>
      <c r="C37" s="45"/>
      <c r="D37" s="45"/>
      <c r="E37" s="45"/>
      <c r="F37" s="45"/>
      <c r="G37" s="47"/>
      <c r="H37" s="45"/>
      <c r="I37" s="84"/>
      <c r="J37" s="64"/>
    </row>
    <row r="38" spans="2:10" x14ac:dyDescent="0.25">
      <c r="B38" s="63"/>
      <c r="C38" s="45"/>
      <c r="D38" s="45"/>
      <c r="E38" s="45"/>
      <c r="F38" s="45"/>
      <c r="G38" s="47" t="s">
        <v>224</v>
      </c>
      <c r="H38" s="45"/>
      <c r="I38" s="48">
        <f>SUM(I35:I37)</f>
        <v>0</v>
      </c>
      <c r="J38" s="64"/>
    </row>
    <row r="39" spans="2:10" ht="15.75" thickBot="1" x14ac:dyDescent="0.3">
      <c r="B39" s="68"/>
      <c r="C39" s="69"/>
      <c r="D39" s="69"/>
      <c r="E39" s="69"/>
      <c r="F39" s="69"/>
      <c r="G39" s="69"/>
      <c r="H39" s="69"/>
      <c r="I39" s="69"/>
      <c r="J39" s="70"/>
    </row>
    <row r="40" spans="2:10" s="27" customFormat="1" x14ac:dyDescent="0.25"/>
    <row r="41" spans="2:10" s="27" customFormat="1" ht="15.75" thickBot="1" x14ac:dyDescent="0.3"/>
    <row r="42" spans="2:10" x14ac:dyDescent="0.25">
      <c r="B42" s="60" t="s">
        <v>225</v>
      </c>
      <c r="C42" s="61"/>
      <c r="D42" s="61"/>
      <c r="E42" s="61"/>
      <c r="F42" s="61"/>
      <c r="G42" s="61"/>
      <c r="H42" s="61"/>
      <c r="I42" s="61"/>
      <c r="J42" s="62"/>
    </row>
    <row r="43" spans="2:10" x14ac:dyDescent="0.25">
      <c r="B43" s="67"/>
      <c r="C43" s="43"/>
      <c r="D43" s="43"/>
      <c r="E43" s="43"/>
      <c r="F43" s="43"/>
      <c r="G43" s="43"/>
      <c r="H43" s="43"/>
      <c r="I43" s="43"/>
      <c r="J43" s="66"/>
    </row>
    <row r="44" spans="2:10" ht="30" customHeight="1" x14ac:dyDescent="0.25">
      <c r="B44" s="67"/>
      <c r="C44" s="244" t="s">
        <v>226</v>
      </c>
      <c r="D44" s="244"/>
      <c r="E44" s="244"/>
      <c r="F44" s="244"/>
      <c r="G44" s="244"/>
      <c r="H44" s="244"/>
      <c r="I44" s="244"/>
      <c r="J44" s="66"/>
    </row>
    <row r="45" spans="2:10" x14ac:dyDescent="0.25">
      <c r="B45" s="65"/>
      <c r="C45" s="43"/>
      <c r="D45" s="43"/>
      <c r="E45" s="43"/>
      <c r="F45" s="43"/>
      <c r="G45" s="43"/>
      <c r="H45" s="43"/>
      <c r="I45" s="43"/>
      <c r="J45" s="66"/>
    </row>
    <row r="46" spans="2:10" ht="45" customHeight="1" x14ac:dyDescent="0.25">
      <c r="B46" s="98">
        <v>1</v>
      </c>
      <c r="C46" s="245"/>
      <c r="D46" s="246"/>
      <c r="E46" s="246"/>
      <c r="F46" s="246"/>
      <c r="G46" s="246"/>
      <c r="H46" s="246"/>
      <c r="I46" s="247"/>
      <c r="J46" s="66"/>
    </row>
    <row r="47" spans="2:10" ht="45" customHeight="1" x14ac:dyDescent="0.25">
      <c r="B47" s="98">
        <v>2</v>
      </c>
      <c r="C47" s="243"/>
      <c r="D47" s="243"/>
      <c r="E47" s="243"/>
      <c r="F47" s="243"/>
      <c r="G47" s="243"/>
      <c r="H47" s="243"/>
      <c r="I47" s="243"/>
      <c r="J47" s="66"/>
    </row>
    <row r="48" spans="2:10" ht="45" customHeight="1" x14ac:dyDescent="0.25">
      <c r="B48" s="98">
        <v>3</v>
      </c>
      <c r="C48" s="243"/>
      <c r="D48" s="243"/>
      <c r="E48" s="243"/>
      <c r="F48" s="243"/>
      <c r="G48" s="243"/>
      <c r="H48" s="243"/>
      <c r="I48" s="243"/>
      <c r="J48" s="66"/>
    </row>
    <row r="49" spans="2:10" ht="45" customHeight="1" x14ac:dyDescent="0.25">
      <c r="B49" s="98">
        <v>4</v>
      </c>
      <c r="C49" s="243"/>
      <c r="D49" s="243"/>
      <c r="E49" s="243"/>
      <c r="F49" s="243"/>
      <c r="G49" s="243"/>
      <c r="H49" s="243"/>
      <c r="I49" s="243"/>
      <c r="J49" s="66"/>
    </row>
    <row r="50" spans="2:10" ht="45" customHeight="1" x14ac:dyDescent="0.25">
      <c r="B50" s="98">
        <v>5</v>
      </c>
      <c r="C50" s="243"/>
      <c r="D50" s="243"/>
      <c r="E50" s="243"/>
      <c r="F50" s="243"/>
      <c r="G50" s="243"/>
      <c r="H50" s="243"/>
      <c r="I50" s="243"/>
      <c r="J50" s="66"/>
    </row>
    <row r="51" spans="2:10" ht="45" customHeight="1" x14ac:dyDescent="0.25">
      <c r="B51" s="98">
        <v>6</v>
      </c>
      <c r="C51" s="243"/>
      <c r="D51" s="243"/>
      <c r="E51" s="243"/>
      <c r="F51" s="243"/>
      <c r="G51" s="243"/>
      <c r="H51" s="243"/>
      <c r="I51" s="243"/>
      <c r="J51" s="66"/>
    </row>
    <row r="52" spans="2:10" ht="45" customHeight="1" x14ac:dyDescent="0.25">
      <c r="B52" s="98">
        <v>7</v>
      </c>
      <c r="C52" s="243"/>
      <c r="D52" s="243"/>
      <c r="E52" s="243"/>
      <c r="F52" s="243"/>
      <c r="G52" s="243"/>
      <c r="H52" s="243"/>
      <c r="I52" s="243"/>
      <c r="J52" s="66"/>
    </row>
    <row r="53" spans="2:10" ht="45" customHeight="1" x14ac:dyDescent="0.25">
      <c r="B53" s="98">
        <v>8</v>
      </c>
      <c r="C53" s="243"/>
      <c r="D53" s="243"/>
      <c r="E53" s="243"/>
      <c r="F53" s="243"/>
      <c r="G53" s="243"/>
      <c r="H53" s="243"/>
      <c r="I53" s="243"/>
      <c r="J53" s="66"/>
    </row>
    <row r="54" spans="2:10" ht="45" customHeight="1" x14ac:dyDescent="0.25">
      <c r="B54" s="98">
        <v>9</v>
      </c>
      <c r="C54" s="243"/>
      <c r="D54" s="243"/>
      <c r="E54" s="243"/>
      <c r="F54" s="243"/>
      <c r="G54" s="243"/>
      <c r="H54" s="243"/>
      <c r="I54" s="243"/>
      <c r="J54" s="66"/>
    </row>
    <row r="55" spans="2:10" ht="45" customHeight="1" x14ac:dyDescent="0.25">
      <c r="B55" s="98">
        <v>10</v>
      </c>
      <c r="C55" s="243"/>
      <c r="D55" s="243"/>
      <c r="E55" s="243"/>
      <c r="F55" s="243"/>
      <c r="G55" s="243"/>
      <c r="H55" s="243"/>
      <c r="I55" s="243"/>
      <c r="J55" s="66"/>
    </row>
    <row r="56" spans="2:10" ht="15.75" thickBot="1" x14ac:dyDescent="0.3">
      <c r="B56" s="68"/>
      <c r="C56" s="69"/>
      <c r="D56" s="69"/>
      <c r="E56" s="69"/>
      <c r="F56" s="69"/>
      <c r="G56" s="69"/>
      <c r="H56" s="69"/>
      <c r="I56" s="69"/>
      <c r="J56" s="70"/>
    </row>
    <row r="57" spans="2:10" s="27" customFormat="1" x14ac:dyDescent="0.25"/>
    <row r="58" spans="2:10" s="27" customFormat="1" x14ac:dyDescent="0.25">
      <c r="B58" s="27" t="s">
        <v>232</v>
      </c>
    </row>
  </sheetData>
  <mergeCells count="11">
    <mergeCell ref="C50:I50"/>
    <mergeCell ref="C44:I44"/>
    <mergeCell ref="C46:I46"/>
    <mergeCell ref="C47:I47"/>
    <mergeCell ref="C48:I48"/>
    <mergeCell ref="C49:I49"/>
    <mergeCell ref="C51:I51"/>
    <mergeCell ref="C52:I52"/>
    <mergeCell ref="C53:I53"/>
    <mergeCell ref="C54:I54"/>
    <mergeCell ref="C55:I5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1347A-4BC7-44D6-9E3E-D55E66A52516}">
  <sheetPr>
    <tabColor theme="7" tint="0.59999389629810485"/>
  </sheetPr>
  <dimension ref="B1:O67"/>
  <sheetViews>
    <sheetView showGridLines="0" zoomScaleNormal="100" workbookViewId="0">
      <selection activeCell="I21" sqref="I21"/>
    </sheetView>
  </sheetViews>
  <sheetFormatPr defaultRowHeight="15" x14ac:dyDescent="0.25"/>
  <cols>
    <col min="2" max="2" width="30.5703125" customWidth="1"/>
    <col min="3" max="3" width="25.5703125" bestFit="1" customWidth="1"/>
    <col min="4" max="4" width="18" style="2" bestFit="1" customWidth="1"/>
    <col min="5" max="6" width="21.7109375" customWidth="1"/>
    <col min="7" max="7" width="10.85546875" customWidth="1"/>
    <col min="8" max="8" width="14.28515625" bestFit="1" customWidth="1"/>
    <col min="9" max="10" width="16" bestFit="1" customWidth="1"/>
    <col min="11" max="11" width="14" bestFit="1" customWidth="1"/>
    <col min="12" max="12" width="16" bestFit="1" customWidth="1"/>
    <col min="13" max="13" width="14" bestFit="1" customWidth="1"/>
    <col min="14" max="14" width="8.7109375" bestFit="1" customWidth="1"/>
    <col min="15" max="15" width="7.85546875" bestFit="1" customWidth="1"/>
    <col min="18" max="18" width="13.28515625" bestFit="1" customWidth="1"/>
  </cols>
  <sheetData>
    <row r="1" spans="2:15" ht="60" customHeight="1" x14ac:dyDescent="0.25">
      <c r="B1" s="87" t="s">
        <v>236</v>
      </c>
      <c r="D1"/>
      <c r="E1" s="2"/>
    </row>
    <row r="2" spans="2:15" ht="15.75" thickBot="1" x14ac:dyDescent="0.3"/>
    <row r="3" spans="2:15" x14ac:dyDescent="0.25">
      <c r="B3" s="192" t="s">
        <v>237</v>
      </c>
      <c r="C3" s="193"/>
      <c r="D3" s="194"/>
      <c r="E3" s="193"/>
      <c r="F3" s="193"/>
      <c r="G3" s="193"/>
      <c r="H3" s="193"/>
      <c r="I3" s="193"/>
      <c r="J3" s="176"/>
    </row>
    <row r="4" spans="2:15" x14ac:dyDescent="0.25">
      <c r="B4" s="195"/>
      <c r="D4" s="4"/>
      <c r="J4" s="132"/>
    </row>
    <row r="5" spans="2:15" ht="30" x14ac:dyDescent="0.25">
      <c r="B5" s="214"/>
      <c r="C5" s="219" t="s">
        <v>238</v>
      </c>
      <c r="D5" s="6" t="s">
        <v>239</v>
      </c>
      <c r="E5" s="6" t="s">
        <v>240</v>
      </c>
      <c r="F5" s="6" t="s">
        <v>241</v>
      </c>
      <c r="G5" s="6" t="s">
        <v>242</v>
      </c>
      <c r="H5" s="6" t="s">
        <v>243</v>
      </c>
      <c r="I5" s="6" t="s">
        <v>244</v>
      </c>
      <c r="J5" s="132"/>
      <c r="L5" s="222"/>
      <c r="M5" s="9"/>
    </row>
    <row r="6" spans="2:15" x14ac:dyDescent="0.25">
      <c r="B6" s="214" t="s">
        <v>104</v>
      </c>
      <c r="C6" s="77">
        <v>105.16</v>
      </c>
      <c r="D6" s="3">
        <f>SUM(C6*C21)</f>
        <v>15.122008000000001</v>
      </c>
      <c r="E6" s="3">
        <f>SUM(C6*E21)</f>
        <v>15.773999999999999</v>
      </c>
      <c r="F6" s="3">
        <f>SUM(C6:E6)</f>
        <v>136.05600799999999</v>
      </c>
      <c r="G6" s="23">
        <f>SUM(F62)</f>
        <v>9.6153846153846168</v>
      </c>
      <c r="H6" s="23">
        <f>SUM(E42)</f>
        <v>2.6458209999999998</v>
      </c>
      <c r="I6" s="23">
        <f xml:space="preserve"> SUM(C6:E6,G6,H6)</f>
        <v>148.31721361538462</v>
      </c>
      <c r="J6" s="132"/>
      <c r="L6" s="222"/>
      <c r="M6" s="9"/>
    </row>
    <row r="7" spans="2:15" x14ac:dyDescent="0.25">
      <c r="B7" s="214" t="s">
        <v>105</v>
      </c>
      <c r="C7" s="77">
        <v>52.58</v>
      </c>
      <c r="D7" s="3">
        <f>SUM(C7*C23)</f>
        <v>7.5610040000000005</v>
      </c>
      <c r="E7" s="3">
        <f>SUM(C7*E23)</f>
        <v>7.8869999999999996</v>
      </c>
      <c r="F7" s="3">
        <f>SUM(C7:E7)</f>
        <v>68.028003999999996</v>
      </c>
      <c r="G7" s="23">
        <f>SUM(F62)</f>
        <v>9.6153846153846168</v>
      </c>
      <c r="H7" s="23">
        <f>SUM(E42)</f>
        <v>2.6458209999999998</v>
      </c>
      <c r="I7" s="23">
        <f xml:space="preserve"> SUM(C7:E7,G7,H7)</f>
        <v>80.289209615384607</v>
      </c>
      <c r="J7" s="132"/>
      <c r="L7" s="222"/>
      <c r="M7" s="9"/>
    </row>
    <row r="8" spans="2:15" x14ac:dyDescent="0.25">
      <c r="B8" s="214" t="s">
        <v>245</v>
      </c>
      <c r="C8" s="77">
        <v>25.71</v>
      </c>
      <c r="D8" s="3">
        <f t="shared" ref="D8:D13" si="0">SUM(C8*C23)</f>
        <v>3.6970980000000004</v>
      </c>
      <c r="E8" s="3">
        <f t="shared" ref="E8:E13" si="1">SUM(C8*E23)</f>
        <v>3.8565</v>
      </c>
      <c r="F8" s="3">
        <f t="shared" ref="F8:F11" si="2">SUM(C8:E8)</f>
        <v>33.263598000000002</v>
      </c>
      <c r="G8" s="23">
        <f>SUM(F62)</f>
        <v>9.6153846153846168</v>
      </c>
      <c r="H8" s="23">
        <f>SUM(E42)</f>
        <v>2.6458209999999998</v>
      </c>
      <c r="I8" s="23">
        <f t="shared" ref="I8:I11" si="3" xml:space="preserve"> SUM(C8:E8,G8,H8)</f>
        <v>45.524803615384613</v>
      </c>
      <c r="J8" s="132"/>
      <c r="L8" s="222"/>
      <c r="M8" s="9"/>
    </row>
    <row r="9" spans="2:15" x14ac:dyDescent="0.25">
      <c r="B9" s="215" t="s">
        <v>107</v>
      </c>
      <c r="C9" s="77">
        <v>14.61</v>
      </c>
      <c r="D9" s="3">
        <f t="shared" si="0"/>
        <v>2.1009180000000001</v>
      </c>
      <c r="E9" s="3">
        <f t="shared" si="1"/>
        <v>2.1915</v>
      </c>
      <c r="F9" s="3">
        <f t="shared" si="2"/>
        <v>18.902418000000001</v>
      </c>
      <c r="G9" s="23">
        <f>SUM(F62)</f>
        <v>9.6153846153846168</v>
      </c>
      <c r="H9" s="23">
        <f>SUM(E42)</f>
        <v>2.6458209999999998</v>
      </c>
      <c r="I9" s="23">
        <f t="shared" si="3"/>
        <v>31.163623615384616</v>
      </c>
      <c r="J9" s="132"/>
      <c r="L9" s="223"/>
      <c r="M9" s="9"/>
    </row>
    <row r="10" spans="2:15" x14ac:dyDescent="0.25">
      <c r="B10" s="216" t="s">
        <v>108</v>
      </c>
      <c r="C10" s="89">
        <v>40.9</v>
      </c>
      <c r="D10" s="90">
        <f t="shared" si="0"/>
        <v>5.8814200000000003</v>
      </c>
      <c r="E10" s="90">
        <f t="shared" si="1"/>
        <v>6.1349999999999998</v>
      </c>
      <c r="F10" s="90">
        <f t="shared" si="2"/>
        <v>52.916419999999995</v>
      </c>
      <c r="G10" s="91">
        <f>SUM(F62)</f>
        <v>9.6153846153846168</v>
      </c>
      <c r="H10" s="91">
        <f>SUM(E42)</f>
        <v>2.6458209999999998</v>
      </c>
      <c r="I10" s="91">
        <f t="shared" si="3"/>
        <v>65.177625615384613</v>
      </c>
      <c r="J10" s="132" t="s">
        <v>109</v>
      </c>
      <c r="L10" s="223"/>
      <c r="M10" s="9"/>
    </row>
    <row r="11" spans="2:15" x14ac:dyDescent="0.25">
      <c r="B11" s="216" t="s">
        <v>110</v>
      </c>
      <c r="C11" s="89">
        <v>29.21</v>
      </c>
      <c r="D11" s="90">
        <f t="shared" si="0"/>
        <v>4.2003980000000007</v>
      </c>
      <c r="E11" s="90">
        <f t="shared" si="1"/>
        <v>4.3815</v>
      </c>
      <c r="F11" s="90">
        <f t="shared" si="2"/>
        <v>37.791898000000003</v>
      </c>
      <c r="G11" s="91">
        <f>SUM(F62)</f>
        <v>9.6153846153846168</v>
      </c>
      <c r="H11" s="91">
        <f>SUM(E42)</f>
        <v>2.6458209999999998</v>
      </c>
      <c r="I11" s="91">
        <f t="shared" si="3"/>
        <v>50.053103615384614</v>
      </c>
      <c r="J11" s="132" t="s">
        <v>109</v>
      </c>
      <c r="L11" s="222"/>
      <c r="M11" s="9"/>
    </row>
    <row r="12" spans="2:15" x14ac:dyDescent="0.25">
      <c r="B12" s="214" t="s">
        <v>111</v>
      </c>
      <c r="C12" s="77">
        <v>40.9</v>
      </c>
      <c r="D12" s="3">
        <f t="shared" si="0"/>
        <v>5.8814200000000003</v>
      </c>
      <c r="E12" s="3">
        <f t="shared" si="1"/>
        <v>6.1349999999999998</v>
      </c>
      <c r="F12" s="3">
        <f t="shared" ref="F12:F14" si="4">SUM(C12:E12)</f>
        <v>52.916419999999995</v>
      </c>
      <c r="G12" s="23">
        <f>SUM(F62)</f>
        <v>9.6153846153846168</v>
      </c>
      <c r="H12" s="23">
        <f>SUM(E42)</f>
        <v>2.6458209999999998</v>
      </c>
      <c r="I12" s="23">
        <f t="shared" ref="I12:I14" si="5" xml:space="preserve"> SUM(C12:E12,G12,H12)</f>
        <v>65.177625615384613</v>
      </c>
      <c r="J12" s="132"/>
      <c r="L12" s="222"/>
      <c r="M12" s="9"/>
    </row>
    <row r="13" spans="2:15" x14ac:dyDescent="0.25">
      <c r="B13" s="214" t="s">
        <v>112</v>
      </c>
      <c r="C13" s="77">
        <v>18.7</v>
      </c>
      <c r="D13" s="3">
        <f t="shared" si="0"/>
        <v>2.68906</v>
      </c>
      <c r="E13" s="3">
        <f t="shared" si="1"/>
        <v>2.8049999999999997</v>
      </c>
      <c r="F13" s="3">
        <f t="shared" si="4"/>
        <v>24.19406</v>
      </c>
      <c r="G13" s="23">
        <f>SUM(F62)</f>
        <v>9.6153846153846168</v>
      </c>
      <c r="H13" s="23">
        <f>SUM(E42)</f>
        <v>2.6458209999999998</v>
      </c>
      <c r="I13" s="23">
        <f t="shared" si="5"/>
        <v>36.455265615384619</v>
      </c>
      <c r="J13" s="132"/>
      <c r="L13" s="222"/>
      <c r="M13" s="9"/>
    </row>
    <row r="14" spans="2:15" x14ac:dyDescent="0.25">
      <c r="B14" s="214" t="s">
        <v>113</v>
      </c>
      <c r="C14" s="77">
        <v>13.09</v>
      </c>
      <c r="D14" s="3">
        <f t="shared" ref="D14" si="6">SUM(C14*C29)</f>
        <v>1.8823420000000002</v>
      </c>
      <c r="E14" s="3">
        <f t="shared" ref="E14" si="7">SUM(C14*E29)</f>
        <v>1.9634999999999998</v>
      </c>
      <c r="F14" s="3">
        <f t="shared" si="4"/>
        <v>16.935842000000001</v>
      </c>
      <c r="G14" s="23">
        <f>SUM(F62)</f>
        <v>9.6153846153846168</v>
      </c>
      <c r="H14" s="23">
        <f>SUM(E42)</f>
        <v>2.6458209999999998</v>
      </c>
      <c r="I14" s="23">
        <f t="shared" si="5"/>
        <v>29.197047615384619</v>
      </c>
      <c r="J14" s="132"/>
    </row>
    <row r="15" spans="2:15" x14ac:dyDescent="0.25">
      <c r="B15" s="195"/>
      <c r="C15" s="4"/>
      <c r="D15" s="4"/>
      <c r="E15" s="4"/>
      <c r="F15" s="4"/>
      <c r="G15" s="4"/>
      <c r="H15" s="4"/>
      <c r="I15" s="4"/>
      <c r="J15" s="197"/>
      <c r="K15" s="4"/>
      <c r="L15" s="4"/>
      <c r="M15" s="4"/>
      <c r="N15" s="4"/>
      <c r="O15" s="4"/>
    </row>
    <row r="16" spans="2:15" x14ac:dyDescent="0.25">
      <c r="B16" s="195" t="s">
        <v>115</v>
      </c>
      <c r="C16" s="4"/>
      <c r="D16" s="4"/>
      <c r="E16" s="4"/>
      <c r="F16" s="4"/>
      <c r="G16" s="4"/>
      <c r="H16" s="4"/>
      <c r="I16" s="4"/>
      <c r="J16" s="197"/>
      <c r="K16" s="4"/>
      <c r="L16" s="4"/>
      <c r="M16" s="4"/>
      <c r="N16" s="4"/>
      <c r="O16" s="4"/>
    </row>
    <row r="17" spans="2:15" x14ac:dyDescent="0.25">
      <c r="B17" s="195"/>
      <c r="C17" s="4"/>
      <c r="D17" s="4"/>
      <c r="E17" s="4"/>
      <c r="F17" s="4"/>
      <c r="G17" s="4"/>
      <c r="H17" s="4"/>
      <c r="I17" s="4"/>
      <c r="J17" s="197"/>
      <c r="K17" s="4"/>
      <c r="L17" s="4"/>
      <c r="M17" s="4"/>
      <c r="N17" s="4"/>
      <c r="O17" s="4"/>
    </row>
    <row r="18" spans="2:15" x14ac:dyDescent="0.25">
      <c r="B18" s="206" t="s">
        <v>246</v>
      </c>
      <c r="C18" s="4"/>
      <c r="D18" s="4"/>
      <c r="E18" s="4"/>
      <c r="F18" s="4"/>
      <c r="G18" s="4"/>
      <c r="H18" s="4"/>
      <c r="I18" s="4"/>
      <c r="J18" s="197"/>
      <c r="K18" s="4"/>
      <c r="L18" s="4"/>
      <c r="M18" s="4"/>
      <c r="N18" s="4"/>
      <c r="O18" s="4"/>
    </row>
    <row r="19" spans="2:15" x14ac:dyDescent="0.25">
      <c r="B19" s="195"/>
      <c r="D19" s="4"/>
      <c r="J19" s="132"/>
    </row>
    <row r="20" spans="2:15" x14ac:dyDescent="0.25">
      <c r="B20" s="214"/>
      <c r="C20" s="253" t="s">
        <v>247</v>
      </c>
      <c r="D20" s="253"/>
      <c r="E20" s="254" t="s">
        <v>248</v>
      </c>
      <c r="F20" s="254"/>
      <c r="G20" s="254"/>
      <c r="J20" s="132"/>
      <c r="L20" s="9"/>
    </row>
    <row r="21" spans="2:15" x14ac:dyDescent="0.25">
      <c r="B21" s="214" t="s">
        <v>104</v>
      </c>
      <c r="C21" s="255">
        <v>0.14380000000000001</v>
      </c>
      <c r="D21" s="255"/>
      <c r="E21" s="248">
        <v>0.15</v>
      </c>
      <c r="F21" s="250"/>
      <c r="G21" s="249"/>
      <c r="J21" s="132"/>
      <c r="L21" s="9"/>
    </row>
    <row r="22" spans="2:15" x14ac:dyDescent="0.25">
      <c r="B22" s="214" t="s">
        <v>105</v>
      </c>
      <c r="C22" s="248">
        <v>0.14380000000000001</v>
      </c>
      <c r="D22" s="249"/>
      <c r="E22" s="248">
        <v>0.15</v>
      </c>
      <c r="F22" s="250"/>
      <c r="G22" s="249"/>
      <c r="J22" s="218"/>
    </row>
    <row r="23" spans="2:15" x14ac:dyDescent="0.25">
      <c r="B23" s="214" t="s">
        <v>106</v>
      </c>
      <c r="C23" s="248">
        <v>0.14380000000000001</v>
      </c>
      <c r="D23" s="249"/>
      <c r="E23" s="248">
        <v>0.15</v>
      </c>
      <c r="F23" s="250"/>
      <c r="G23" s="249"/>
      <c r="J23" s="132"/>
    </row>
    <row r="24" spans="2:15" x14ac:dyDescent="0.25">
      <c r="B24" s="215" t="s">
        <v>107</v>
      </c>
      <c r="C24" s="248">
        <v>0.14380000000000001</v>
      </c>
      <c r="D24" s="249"/>
      <c r="E24" s="248">
        <v>0.15</v>
      </c>
      <c r="F24" s="250"/>
      <c r="G24" s="249"/>
      <c r="J24" s="132"/>
    </row>
    <row r="25" spans="2:15" x14ac:dyDescent="0.25">
      <c r="B25" s="216" t="s">
        <v>108</v>
      </c>
      <c r="C25" s="251">
        <v>0.14380000000000001</v>
      </c>
      <c r="D25" s="252"/>
      <c r="E25" s="248">
        <v>0.15</v>
      </c>
      <c r="F25" s="250"/>
      <c r="G25" s="249"/>
      <c r="H25" t="s">
        <v>109</v>
      </c>
      <c r="J25" s="132"/>
    </row>
    <row r="26" spans="2:15" x14ac:dyDescent="0.25">
      <c r="B26" s="216" t="s">
        <v>110</v>
      </c>
      <c r="C26" s="251">
        <v>0.14380000000000001</v>
      </c>
      <c r="D26" s="252"/>
      <c r="E26" s="248">
        <v>0.15</v>
      </c>
      <c r="F26" s="250"/>
      <c r="G26" s="249"/>
      <c r="H26" t="s">
        <v>109</v>
      </c>
      <c r="J26" s="132"/>
    </row>
    <row r="27" spans="2:15" x14ac:dyDescent="0.25">
      <c r="B27" s="214" t="s">
        <v>111</v>
      </c>
      <c r="C27" s="248">
        <v>0.14380000000000001</v>
      </c>
      <c r="D27" s="249"/>
      <c r="E27" s="248">
        <v>0.15</v>
      </c>
      <c r="F27" s="250"/>
      <c r="G27" s="249"/>
      <c r="J27" s="132"/>
    </row>
    <row r="28" spans="2:15" x14ac:dyDescent="0.25">
      <c r="B28" s="214" t="s">
        <v>112</v>
      </c>
      <c r="C28" s="248">
        <v>0.14380000000000001</v>
      </c>
      <c r="D28" s="249"/>
      <c r="E28" s="248">
        <v>0.15</v>
      </c>
      <c r="F28" s="250"/>
      <c r="G28" s="249"/>
      <c r="J28" s="132"/>
    </row>
    <row r="29" spans="2:15" x14ac:dyDescent="0.25">
      <c r="B29" s="214" t="s">
        <v>113</v>
      </c>
      <c r="C29" s="248">
        <v>0.14380000000000001</v>
      </c>
      <c r="D29" s="249"/>
      <c r="E29" s="248">
        <v>0.15</v>
      </c>
      <c r="F29" s="250"/>
      <c r="G29" s="249"/>
      <c r="J29" s="132"/>
    </row>
    <row r="30" spans="2:15" x14ac:dyDescent="0.25">
      <c r="B30" s="195"/>
      <c r="D30" s="4"/>
      <c r="J30" s="132"/>
    </row>
    <row r="31" spans="2:15" x14ac:dyDescent="0.25">
      <c r="B31" s="195" t="s">
        <v>115</v>
      </c>
      <c r="D31" s="4"/>
      <c r="J31" s="132"/>
    </row>
    <row r="32" spans="2:15" ht="15.75" thickBot="1" x14ac:dyDescent="0.3">
      <c r="B32" s="133" t="s">
        <v>249</v>
      </c>
      <c r="C32" s="167"/>
      <c r="D32" s="217"/>
      <c r="E32" s="167"/>
      <c r="F32" s="167"/>
      <c r="G32" s="167"/>
      <c r="H32" s="167"/>
      <c r="I32" s="167"/>
      <c r="J32" s="168"/>
    </row>
    <row r="34" spans="2:10" x14ac:dyDescent="0.25">
      <c r="B34" s="1" t="s">
        <v>250</v>
      </c>
    </row>
    <row r="35" spans="2:10" ht="15.75" thickBot="1" x14ac:dyDescent="0.3">
      <c r="B35" s="1"/>
    </row>
    <row r="36" spans="2:10" x14ac:dyDescent="0.25">
      <c r="B36" s="192" t="s">
        <v>251</v>
      </c>
      <c r="C36" s="193"/>
      <c r="D36" s="194"/>
      <c r="E36" s="193"/>
      <c r="F36" s="193"/>
      <c r="G36" s="193"/>
      <c r="H36" s="193"/>
      <c r="I36" s="193"/>
      <c r="J36" s="176"/>
    </row>
    <row r="37" spans="2:10" x14ac:dyDescent="0.25">
      <c r="B37" s="206"/>
      <c r="D37" s="4"/>
      <c r="J37" s="132"/>
    </row>
    <row r="38" spans="2:10" x14ac:dyDescent="0.25">
      <c r="B38" s="262" t="s">
        <v>252</v>
      </c>
      <c r="C38" s="263"/>
      <c r="D38" s="263"/>
      <c r="E38" s="19">
        <f>SUM(F12)</f>
        <v>52.916419999999995</v>
      </c>
      <c r="F38" t="s">
        <v>253</v>
      </c>
      <c r="J38" s="132"/>
    </row>
    <row r="39" spans="2:10" x14ac:dyDescent="0.25">
      <c r="B39" s="195"/>
      <c r="D39" s="213"/>
      <c r="E39" s="9"/>
      <c r="J39" s="132"/>
    </row>
    <row r="40" spans="2:10" x14ac:dyDescent="0.25">
      <c r="B40" s="262" t="s">
        <v>254</v>
      </c>
      <c r="C40" s="263"/>
      <c r="D40" s="263"/>
      <c r="E40" s="220">
        <v>5</v>
      </c>
      <c r="F40" t="s">
        <v>255</v>
      </c>
      <c r="J40" s="132"/>
    </row>
    <row r="41" spans="2:10" x14ac:dyDescent="0.25">
      <c r="B41" s="195"/>
      <c r="D41" s="4"/>
      <c r="E41" s="9"/>
      <c r="J41" s="132"/>
    </row>
    <row r="42" spans="2:10" ht="15.75" thickBot="1" x14ac:dyDescent="0.3">
      <c r="B42" s="260" t="s">
        <v>256</v>
      </c>
      <c r="C42" s="261"/>
      <c r="D42" s="261"/>
      <c r="E42" s="221">
        <f>(E38*E40)/100</f>
        <v>2.6458209999999998</v>
      </c>
      <c r="F42" s="167"/>
      <c r="G42" s="167"/>
      <c r="H42" s="167"/>
      <c r="I42" s="167"/>
      <c r="J42" s="168"/>
    </row>
    <row r="43" spans="2:10" ht="15.75" thickBot="1" x14ac:dyDescent="0.3">
      <c r="B43" s="14"/>
      <c r="C43" s="14"/>
      <c r="D43" s="14"/>
      <c r="E43" s="9"/>
    </row>
    <row r="44" spans="2:10" x14ac:dyDescent="0.25">
      <c r="B44" s="192" t="s">
        <v>257</v>
      </c>
      <c r="C44" s="193"/>
      <c r="D44" s="194"/>
      <c r="E44" s="193"/>
      <c r="F44" s="193"/>
      <c r="G44" s="193"/>
      <c r="H44" s="193"/>
      <c r="I44" s="193"/>
      <c r="J44" s="176"/>
    </row>
    <row r="45" spans="2:10" x14ac:dyDescent="0.25">
      <c r="B45" s="206"/>
      <c r="D45" s="4"/>
      <c r="J45" s="132"/>
    </row>
    <row r="46" spans="2:10" x14ac:dyDescent="0.25">
      <c r="B46" s="264" t="s">
        <v>258</v>
      </c>
      <c r="C46" s="265"/>
      <c r="D46" s="76">
        <v>0.1</v>
      </c>
      <c r="E46" s="10" t="s">
        <v>259</v>
      </c>
      <c r="F46" t="s">
        <v>260</v>
      </c>
      <c r="J46" s="132"/>
    </row>
    <row r="47" spans="2:10" x14ac:dyDescent="0.25">
      <c r="B47" s="207"/>
      <c r="C47" s="14"/>
      <c r="D47" s="15"/>
      <c r="E47" s="10"/>
      <c r="J47" s="132"/>
    </row>
    <row r="48" spans="2:10" x14ac:dyDescent="0.25">
      <c r="B48" s="208" t="s">
        <v>261</v>
      </c>
      <c r="C48" s="14"/>
      <c r="D48" s="15"/>
      <c r="E48" s="10"/>
      <c r="J48" s="132"/>
    </row>
    <row r="49" spans="2:13" ht="15.75" thickBot="1" x14ac:dyDescent="0.3">
      <c r="B49" s="209" t="s">
        <v>262</v>
      </c>
      <c r="C49" s="210"/>
      <c r="D49" s="211"/>
      <c r="E49" s="212"/>
      <c r="F49" s="167"/>
      <c r="G49" s="167"/>
      <c r="H49" s="167"/>
      <c r="I49" s="167"/>
      <c r="J49" s="168"/>
    </row>
    <row r="50" spans="2:13" ht="15.75" thickBot="1" x14ac:dyDescent="0.3">
      <c r="B50" s="16"/>
      <c r="C50" s="14"/>
      <c r="D50" s="15"/>
      <c r="E50" s="10"/>
    </row>
    <row r="51" spans="2:13" x14ac:dyDescent="0.25">
      <c r="B51" s="199" t="s">
        <v>263</v>
      </c>
      <c r="C51" s="200"/>
      <c r="D51" s="201"/>
      <c r="E51" s="202"/>
      <c r="F51" s="193"/>
      <c r="G51" s="193"/>
      <c r="H51" s="193"/>
      <c r="I51" s="193"/>
      <c r="J51" s="176"/>
    </row>
    <row r="52" spans="2:13" ht="17.25" x14ac:dyDescent="0.4">
      <c r="B52" s="203"/>
      <c r="C52" s="14"/>
      <c r="D52" s="15"/>
      <c r="J52" s="132"/>
    </row>
    <row r="53" spans="2:13" x14ac:dyDescent="0.25">
      <c r="B53" s="262" t="s">
        <v>264</v>
      </c>
      <c r="C53" s="263"/>
      <c r="D53" s="76">
        <v>0.1</v>
      </c>
      <c r="E53" s="10" t="s">
        <v>259</v>
      </c>
      <c r="F53" t="s">
        <v>260</v>
      </c>
      <c r="J53" s="132"/>
    </row>
    <row r="54" spans="2:13" x14ac:dyDescent="0.25">
      <c r="B54" s="204"/>
      <c r="C54" s="205"/>
      <c r="D54" s="15"/>
      <c r="J54" s="132"/>
    </row>
    <row r="55" spans="2:13" x14ac:dyDescent="0.25">
      <c r="B55" s="195" t="s">
        <v>265</v>
      </c>
      <c r="D55"/>
      <c r="J55" s="132"/>
    </row>
    <row r="56" spans="2:13" x14ac:dyDescent="0.25">
      <c r="B56" s="256" t="s">
        <v>266</v>
      </c>
      <c r="C56" s="257"/>
      <c r="D56" s="257"/>
      <c r="E56" s="257"/>
      <c r="F56" s="257"/>
      <c r="G56" s="257"/>
      <c r="H56" s="257"/>
      <c r="J56" s="132"/>
    </row>
    <row r="57" spans="2:13" ht="15.75" thickBot="1" x14ac:dyDescent="0.3">
      <c r="B57" s="258"/>
      <c r="C57" s="259"/>
      <c r="D57" s="259"/>
      <c r="E57" s="259"/>
      <c r="F57" s="259"/>
      <c r="G57" s="259"/>
      <c r="H57" s="259"/>
      <c r="I57" s="167"/>
      <c r="J57" s="168"/>
    </row>
    <row r="58" spans="2:13" ht="15.75" thickBot="1" x14ac:dyDescent="0.3"/>
    <row r="59" spans="2:13" x14ac:dyDescent="0.25">
      <c r="B59" s="192" t="s">
        <v>242</v>
      </c>
      <c r="C59" s="193"/>
      <c r="D59" s="194"/>
      <c r="E59" s="193"/>
      <c r="F59" s="193"/>
      <c r="G59" s="193"/>
      <c r="H59" s="193"/>
      <c r="I59" s="193"/>
      <c r="J59" s="176"/>
    </row>
    <row r="60" spans="2:13" x14ac:dyDescent="0.25">
      <c r="B60" s="195"/>
      <c r="D60" s="4"/>
      <c r="J60" s="132"/>
    </row>
    <row r="61" spans="2:13" x14ac:dyDescent="0.25">
      <c r="B61" s="196" t="s">
        <v>267</v>
      </c>
      <c r="C61" s="6" t="s">
        <v>268</v>
      </c>
      <c r="D61" s="6" t="s">
        <v>269</v>
      </c>
      <c r="E61" s="6" t="s">
        <v>270</v>
      </c>
      <c r="F61" s="6" t="s">
        <v>271</v>
      </c>
      <c r="I61" s="4"/>
      <c r="J61" s="132"/>
      <c r="M61" s="2"/>
    </row>
    <row r="62" spans="2:13" x14ac:dyDescent="0.25">
      <c r="B62" s="198">
        <v>20000</v>
      </c>
      <c r="C62" s="13">
        <v>52</v>
      </c>
      <c r="D62" s="5">
        <f>SUM(B62/C62)</f>
        <v>384.61538461538464</v>
      </c>
      <c r="E62" s="13">
        <v>40</v>
      </c>
      <c r="F62" s="19">
        <f>SUM(D62/E62)</f>
        <v>9.6153846153846168</v>
      </c>
      <c r="I62" s="4"/>
      <c r="J62" s="132"/>
      <c r="M62" s="2"/>
    </row>
    <row r="63" spans="2:13" x14ac:dyDescent="0.25">
      <c r="B63" s="195"/>
      <c r="D63" s="4"/>
      <c r="J63" s="132"/>
    </row>
    <row r="64" spans="2:13" x14ac:dyDescent="0.25">
      <c r="B64" s="256" t="s">
        <v>272</v>
      </c>
      <c r="C64" s="257"/>
      <c r="D64" s="257"/>
      <c r="E64" s="257"/>
      <c r="F64" s="257"/>
      <c r="G64" s="257"/>
      <c r="H64" s="257"/>
      <c r="I64" s="257"/>
      <c r="J64" s="132"/>
    </row>
    <row r="65" spans="2:10" x14ac:dyDescent="0.25">
      <c r="B65" s="256"/>
      <c r="C65" s="257"/>
      <c r="D65" s="257"/>
      <c r="E65" s="257"/>
      <c r="F65" s="257"/>
      <c r="G65" s="257"/>
      <c r="H65" s="257"/>
      <c r="I65" s="257"/>
      <c r="J65" s="132"/>
    </row>
    <row r="66" spans="2:10" ht="15" customHeight="1" x14ac:dyDescent="0.25">
      <c r="B66" s="256" t="s">
        <v>273</v>
      </c>
      <c r="C66" s="257"/>
      <c r="D66" s="257"/>
      <c r="E66" s="257"/>
      <c r="F66" s="257"/>
      <c r="G66" s="257"/>
      <c r="H66" s="257"/>
      <c r="J66" s="132"/>
    </row>
    <row r="67" spans="2:10" ht="15.75" thickBot="1" x14ac:dyDescent="0.3">
      <c r="B67" s="258"/>
      <c r="C67" s="259"/>
      <c r="D67" s="259"/>
      <c r="E67" s="259"/>
      <c r="F67" s="259"/>
      <c r="G67" s="259"/>
      <c r="H67" s="259"/>
      <c r="I67" s="167"/>
      <c r="J67" s="168"/>
    </row>
  </sheetData>
  <mergeCells count="28">
    <mergeCell ref="B66:H67"/>
    <mergeCell ref="B42:D42"/>
    <mergeCell ref="B40:D40"/>
    <mergeCell ref="B38:D38"/>
    <mergeCell ref="B64:I65"/>
    <mergeCell ref="B53:C53"/>
    <mergeCell ref="B46:C46"/>
    <mergeCell ref="B56:H57"/>
    <mergeCell ref="C20:D20"/>
    <mergeCell ref="E20:G20"/>
    <mergeCell ref="C21:D21"/>
    <mergeCell ref="E21:G21"/>
    <mergeCell ref="C23:D23"/>
    <mergeCell ref="E23:G23"/>
    <mergeCell ref="C22:D22"/>
    <mergeCell ref="E22:G22"/>
    <mergeCell ref="C24:D24"/>
    <mergeCell ref="C29:D29"/>
    <mergeCell ref="E24:G24"/>
    <mergeCell ref="E29:G29"/>
    <mergeCell ref="C28:D28"/>
    <mergeCell ref="E28:G28"/>
    <mergeCell ref="C27:D27"/>
    <mergeCell ref="E27:G27"/>
    <mergeCell ref="C25:D25"/>
    <mergeCell ref="C26:D26"/>
    <mergeCell ref="E25:G25"/>
    <mergeCell ref="E26:G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196d48-c3c4-4d3a-a87c-198fb71c83fb" xsi:nil="true"/>
    <lcf76f155ced4ddcb4097134ff3c332f xmlns="68c98f83-5565-48cd-99f8-0c61aa716c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EA30047FEA8A4BACE48A87B17AEBA8" ma:contentTypeVersion="17" ma:contentTypeDescription="Create a new document." ma:contentTypeScope="" ma:versionID="31a8dbb50f28afa41453a092b6023db4">
  <xsd:schema xmlns:xsd="http://www.w3.org/2001/XMLSchema" xmlns:xs="http://www.w3.org/2001/XMLSchema" xmlns:p="http://schemas.microsoft.com/office/2006/metadata/properties" xmlns:ns2="68c98f83-5565-48cd-99f8-0c61aa716c4e" xmlns:ns3="4b196d48-c3c4-4d3a-a87c-198fb71c83fb" targetNamespace="http://schemas.microsoft.com/office/2006/metadata/properties" ma:root="true" ma:fieldsID="4e9909e647ca2f5b63228fcab969c35d" ns2:_="" ns3:_="">
    <xsd:import namespace="68c98f83-5565-48cd-99f8-0c61aa716c4e"/>
    <xsd:import namespace="4b196d48-c3c4-4d3a-a87c-198fb71c83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98f83-5565-48cd-99f8-0c61aa716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d35d639-15fd-440f-95bd-7c15c80664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196d48-c3c4-4d3a-a87c-198fb71c83f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ef5480f-940e-4c1c-8e39-d1efb1f39da9}" ma:internalName="TaxCatchAll" ma:showField="CatchAllData" ma:web="4b196d48-c3c4-4d3a-a87c-198fb71c8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027E8-3C41-45EE-8520-80D6DCCD9CB4}">
  <ds:schemaRefs>
    <ds:schemaRef ds:uri="http://schemas.microsoft.com/office/2006/metadata/properties"/>
    <ds:schemaRef ds:uri="http://schemas.microsoft.com/office/infopath/2007/PartnerControls"/>
    <ds:schemaRef ds:uri="4b196d48-c3c4-4d3a-a87c-198fb71c83fb"/>
    <ds:schemaRef ds:uri="68c98f83-5565-48cd-99f8-0c61aa716c4e"/>
  </ds:schemaRefs>
</ds:datastoreItem>
</file>

<file path=customXml/itemProps2.xml><?xml version="1.0" encoding="utf-8"?>
<ds:datastoreItem xmlns:ds="http://schemas.openxmlformats.org/officeDocument/2006/customXml" ds:itemID="{7A8C7F5A-FAC1-40A3-A035-36F59A44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98f83-5565-48cd-99f8-0c61aa716c4e"/>
    <ds:schemaRef ds:uri="4b196d48-c3c4-4d3a-a87c-198fb71c8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56BD2F-58D8-4052-B136-E956C1C99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Front sheet</vt:lpstr>
      <vt:lpstr>Questions for the Commissioner</vt:lpstr>
      <vt:lpstr>1. Data Input Sheet</vt:lpstr>
      <vt:lpstr>2. Summary Output Sheet</vt:lpstr>
      <vt:lpstr>3. 2025-26 Base Version</vt:lpstr>
      <vt:lpstr>4. 2022-23 Uplift</vt:lpstr>
      <vt:lpstr>5. 2023-24 Uplift</vt:lpstr>
      <vt:lpstr>Appendix - Cost Assumptions</vt:lpstr>
      <vt:lpstr>'2. Summary Output Sheet'!Print_Area</vt:lpstr>
      <vt:lpstr>'3. 2025-26 Base Version'!Print_Area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Darren Tymens</dc:creator>
  <cp:keywords/>
  <dc:description/>
  <cp:lastModifiedBy>Julie Hughes</cp:lastModifiedBy>
  <cp:revision/>
  <dcterms:created xsi:type="dcterms:W3CDTF">2020-12-13T13:58:48Z</dcterms:created>
  <dcterms:modified xsi:type="dcterms:W3CDTF">2025-12-10T10:38:40Z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0x010100E1EA30047FEA8A4BACE48A87B17AEBA8</vt:lpwstr>
  </property>
  <property fmtid="{D5CDD505-2E9C-101B-9397-08002B2CF9AE}" pid="3" name="MediaServiceImageTags">
    <vt:lpwstr/>
  </property>
</Properties>
</file>